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ACUMULADO" sheetId="1" r:id="rId1"/>
  </sheets>
  <definedNames>
    <definedName name="_xlnm.Print_Area" localSheetId="0">ACUMULADO!$A$1:$E$244</definedName>
  </definedNames>
  <calcPr calcId="145621"/>
</workbook>
</file>

<file path=xl/calcChain.xml><?xml version="1.0" encoding="utf-8"?>
<calcChain xmlns="http://schemas.openxmlformats.org/spreadsheetml/2006/main">
  <c r="I243" i="1" l="1"/>
  <c r="D243" i="1"/>
  <c r="H242" i="1"/>
  <c r="I242" i="1" s="1"/>
  <c r="I241" i="1" s="1"/>
  <c r="G242" i="1"/>
  <c r="F242" i="1"/>
  <c r="H241" i="1"/>
  <c r="G241" i="1"/>
  <c r="F241" i="1"/>
  <c r="I240" i="1"/>
  <c r="D240" i="1"/>
  <c r="I239" i="1"/>
  <c r="D239" i="1"/>
  <c r="I238" i="1"/>
  <c r="D238" i="1"/>
  <c r="I237" i="1"/>
  <c r="D237" i="1"/>
  <c r="I236" i="1"/>
  <c r="D236" i="1"/>
  <c r="I235" i="1"/>
  <c r="D235" i="1"/>
  <c r="H234" i="1"/>
  <c r="I234" i="1" s="1"/>
  <c r="G234" i="1"/>
  <c r="F234" i="1"/>
  <c r="I233" i="1"/>
  <c r="D233" i="1"/>
  <c r="H232" i="1"/>
  <c r="I232" i="1" s="1"/>
  <c r="G232" i="1"/>
  <c r="F232" i="1"/>
  <c r="H231" i="1"/>
  <c r="G231" i="1"/>
  <c r="F231" i="1"/>
  <c r="I230" i="1"/>
  <c r="D230" i="1"/>
  <c r="I229" i="1"/>
  <c r="D229" i="1"/>
  <c r="I228" i="1"/>
  <c r="D228" i="1"/>
  <c r="I227" i="1"/>
  <c r="D227" i="1"/>
  <c r="H226" i="1"/>
  <c r="I226" i="1" s="1"/>
  <c r="G226" i="1"/>
  <c r="F226" i="1"/>
  <c r="D226" i="1"/>
  <c r="I225" i="1"/>
  <c r="D225" i="1"/>
  <c r="I224" i="1"/>
  <c r="D224" i="1"/>
  <c r="I223" i="1"/>
  <c r="D223" i="1"/>
  <c r="I222" i="1"/>
  <c r="D222" i="1"/>
  <c r="I221" i="1"/>
  <c r="D221" i="1"/>
  <c r="I220" i="1"/>
  <c r="D220" i="1"/>
  <c r="I219" i="1"/>
  <c r="D219" i="1"/>
  <c r="I218" i="1"/>
  <c r="D218" i="1"/>
  <c r="I217" i="1"/>
  <c r="D217" i="1"/>
  <c r="I216" i="1"/>
  <c r="D216" i="1"/>
  <c r="I215" i="1"/>
  <c r="D215" i="1"/>
  <c r="I214" i="1"/>
  <c r="D214" i="1"/>
  <c r="I213" i="1"/>
  <c r="D213" i="1"/>
  <c r="I212" i="1"/>
  <c r="D212" i="1"/>
  <c r="I211" i="1"/>
  <c r="H211" i="1"/>
  <c r="G211" i="1"/>
  <c r="G160" i="1" s="1"/>
  <c r="F211" i="1"/>
  <c r="I210" i="1"/>
  <c r="H209" i="1"/>
  <c r="I209" i="1" s="1"/>
  <c r="G209" i="1"/>
  <c r="F209" i="1"/>
  <c r="I208" i="1"/>
  <c r="D208" i="1"/>
  <c r="I207" i="1"/>
  <c r="D207" i="1"/>
  <c r="I206" i="1"/>
  <c r="D206" i="1"/>
  <c r="I205" i="1"/>
  <c r="D205" i="1"/>
  <c r="I204" i="1"/>
  <c r="D204" i="1"/>
  <c r="I203" i="1"/>
  <c r="D203" i="1"/>
  <c r="I202" i="1"/>
  <c r="D202" i="1"/>
  <c r="I201" i="1"/>
  <c r="D201" i="1"/>
  <c r="I200" i="1"/>
  <c r="D200" i="1"/>
  <c r="I199" i="1"/>
  <c r="D199" i="1"/>
  <c r="I198" i="1"/>
  <c r="D198" i="1"/>
  <c r="I197" i="1"/>
  <c r="D197" i="1"/>
  <c r="I196" i="1"/>
  <c r="D196" i="1"/>
  <c r="I195" i="1"/>
  <c r="D195" i="1"/>
  <c r="I194" i="1"/>
  <c r="D194" i="1"/>
  <c r="I193" i="1"/>
  <c r="D193" i="1"/>
  <c r="I192" i="1"/>
  <c r="D192" i="1"/>
  <c r="I191" i="1"/>
  <c r="D191" i="1"/>
  <c r="I190" i="1"/>
  <c r="D190" i="1"/>
  <c r="I189" i="1"/>
  <c r="D189" i="1"/>
  <c r="I188" i="1"/>
  <c r="D188" i="1"/>
  <c r="I187" i="1"/>
  <c r="D187" i="1"/>
  <c r="I186" i="1"/>
  <c r="D186" i="1"/>
  <c r="I185" i="1"/>
  <c r="D185" i="1"/>
  <c r="I184" i="1"/>
  <c r="D184" i="1"/>
  <c r="I183" i="1"/>
  <c r="D183" i="1"/>
  <c r="I182" i="1"/>
  <c r="D182" i="1"/>
  <c r="I181" i="1"/>
  <c r="D181" i="1"/>
  <c r="I180" i="1"/>
  <c r="D180" i="1"/>
  <c r="I179" i="1"/>
  <c r="D179" i="1"/>
  <c r="I178" i="1"/>
  <c r="D178" i="1"/>
  <c r="I177" i="1"/>
  <c r="D177" i="1"/>
  <c r="I176" i="1"/>
  <c r="D176" i="1"/>
  <c r="I175" i="1"/>
  <c r="D175" i="1"/>
  <c r="I174" i="1"/>
  <c r="D174" i="1"/>
  <c r="I173" i="1"/>
  <c r="D173" i="1"/>
  <c r="I172" i="1"/>
  <c r="D172" i="1"/>
  <c r="I171" i="1"/>
  <c r="D171" i="1"/>
  <c r="I170" i="1"/>
  <c r="D170" i="1"/>
  <c r="I169" i="1"/>
  <c r="D169" i="1"/>
  <c r="I168" i="1"/>
  <c r="D168" i="1"/>
  <c r="I167" i="1"/>
  <c r="D167" i="1"/>
  <c r="I166" i="1"/>
  <c r="D166" i="1"/>
  <c r="I165" i="1"/>
  <c r="D165" i="1"/>
  <c r="I164" i="1"/>
  <c r="D164" i="1"/>
  <c r="I163" i="1"/>
  <c r="D163" i="1"/>
  <c r="I162" i="1"/>
  <c r="I161" i="1"/>
  <c r="I160" i="1" s="1"/>
  <c r="G161" i="1"/>
  <c r="F161" i="1"/>
  <c r="H160" i="1"/>
  <c r="F160" i="1"/>
  <c r="I159" i="1"/>
  <c r="D159" i="1"/>
  <c r="I158" i="1"/>
  <c r="D158" i="1"/>
  <c r="I157" i="1"/>
  <c r="D157" i="1"/>
  <c r="I156" i="1"/>
  <c r="D156" i="1"/>
  <c r="I155" i="1"/>
  <c r="D155" i="1"/>
  <c r="I154" i="1"/>
  <c r="D154" i="1"/>
  <c r="I153" i="1"/>
  <c r="D153" i="1"/>
  <c r="I152" i="1"/>
  <c r="D152" i="1"/>
  <c r="I151" i="1"/>
  <c r="D151" i="1"/>
  <c r="I150" i="1"/>
  <c r="D150" i="1"/>
  <c r="I149" i="1"/>
  <c r="D149" i="1"/>
  <c r="H148" i="1"/>
  <c r="I148" i="1" s="1"/>
  <c r="G148" i="1"/>
  <c r="F148" i="1"/>
  <c r="D148" i="1"/>
  <c r="I147" i="1"/>
  <c r="D147" i="1"/>
  <c r="I146" i="1"/>
  <c r="D146" i="1"/>
  <c r="I145" i="1"/>
  <c r="D145" i="1"/>
  <c r="I144" i="1"/>
  <c r="H144" i="1"/>
  <c r="G144" i="1"/>
  <c r="F144" i="1"/>
  <c r="D144" i="1"/>
  <c r="I143" i="1"/>
  <c r="D143" i="1"/>
  <c r="H142" i="1"/>
  <c r="I142" i="1" s="1"/>
  <c r="I139" i="1" s="1"/>
  <c r="G142" i="1"/>
  <c r="F142" i="1"/>
  <c r="F139" i="1" s="1"/>
  <c r="I141" i="1"/>
  <c r="I140" i="1"/>
  <c r="H140" i="1"/>
  <c r="G140" i="1"/>
  <c r="F140" i="1"/>
  <c r="G139" i="1"/>
  <c r="I138" i="1"/>
  <c r="D138" i="1"/>
  <c r="I137" i="1"/>
  <c r="D137" i="1"/>
  <c r="I136" i="1"/>
  <c r="D136" i="1"/>
  <c r="I135" i="1"/>
  <c r="D135" i="1"/>
  <c r="I134" i="1"/>
  <c r="D134" i="1"/>
  <c r="I133" i="1"/>
  <c r="H133" i="1"/>
  <c r="G133" i="1"/>
  <c r="F133" i="1"/>
  <c r="D133" i="1"/>
  <c r="I132" i="1"/>
  <c r="D132" i="1"/>
  <c r="I131" i="1"/>
  <c r="D131" i="1"/>
  <c r="H130" i="1"/>
  <c r="I130" i="1" s="1"/>
  <c r="G130" i="1"/>
  <c r="F130" i="1"/>
  <c r="D130" i="1"/>
  <c r="I129" i="1"/>
  <c r="D129" i="1"/>
  <c r="I128" i="1"/>
  <c r="H128" i="1"/>
  <c r="G128" i="1"/>
  <c r="G122" i="1" s="1"/>
  <c r="F128" i="1"/>
  <c r="D128" i="1"/>
  <c r="I127" i="1"/>
  <c r="D127" i="1"/>
  <c r="I126" i="1"/>
  <c r="D126" i="1"/>
  <c r="I125" i="1"/>
  <c r="D125" i="1"/>
  <c r="I124" i="1"/>
  <c r="D124" i="1"/>
  <c r="H123" i="1"/>
  <c r="I123" i="1" s="1"/>
  <c r="G123" i="1"/>
  <c r="F123" i="1"/>
  <c r="H122" i="1"/>
  <c r="F122" i="1"/>
  <c r="I121" i="1"/>
  <c r="D121" i="1"/>
  <c r="I120" i="1"/>
  <c r="D120" i="1"/>
  <c r="H119" i="1"/>
  <c r="I119" i="1" s="1"/>
  <c r="G119" i="1"/>
  <c r="F119" i="1"/>
  <c r="D119" i="1"/>
  <c r="I118" i="1"/>
  <c r="D118" i="1"/>
  <c r="I117" i="1"/>
  <c r="H117" i="1"/>
  <c r="G117" i="1"/>
  <c r="F117" i="1"/>
  <c r="I116" i="1"/>
  <c r="D116" i="1"/>
  <c r="I115" i="1"/>
  <c r="H115" i="1"/>
  <c r="G115" i="1"/>
  <c r="F115" i="1"/>
  <c r="I114" i="1"/>
  <c r="D114" i="1"/>
  <c r="I113" i="1"/>
  <c r="D113" i="1"/>
  <c r="I112" i="1"/>
  <c r="H112" i="1"/>
  <c r="G112" i="1"/>
  <c r="G108" i="1" s="1"/>
  <c r="F112" i="1"/>
  <c r="D112" i="1"/>
  <c r="I111" i="1"/>
  <c r="D111" i="1"/>
  <c r="I110" i="1"/>
  <c r="D110" i="1"/>
  <c r="H109" i="1"/>
  <c r="I109" i="1" s="1"/>
  <c r="G109" i="1"/>
  <c r="F109" i="1"/>
  <c r="H108" i="1"/>
  <c r="F108" i="1"/>
  <c r="I107" i="1"/>
  <c r="D107" i="1"/>
  <c r="I106" i="1"/>
  <c r="D106" i="1"/>
  <c r="I105" i="1"/>
  <c r="D105" i="1"/>
  <c r="I104" i="1"/>
  <c r="D104" i="1"/>
  <c r="I103" i="1"/>
  <c r="D103" i="1"/>
  <c r="I102" i="1"/>
  <c r="D102" i="1"/>
  <c r="I101" i="1"/>
  <c r="D101" i="1"/>
  <c r="I100" i="1"/>
  <c r="D100" i="1"/>
  <c r="I99" i="1"/>
  <c r="D99" i="1"/>
  <c r="I98" i="1"/>
  <c r="D98" i="1"/>
  <c r="I97" i="1"/>
  <c r="D97" i="1"/>
  <c r="I96" i="1"/>
  <c r="D96" i="1"/>
  <c r="I95" i="1"/>
  <c r="D95" i="1"/>
  <c r="I94" i="1"/>
  <c r="D94" i="1"/>
  <c r="I93" i="1"/>
  <c r="D93" i="1"/>
  <c r="I92" i="1"/>
  <c r="D92" i="1"/>
  <c r="H91" i="1"/>
  <c r="I91" i="1" s="1"/>
  <c r="G91" i="1"/>
  <c r="F91" i="1"/>
  <c r="I90" i="1"/>
  <c r="D90" i="1"/>
  <c r="H89" i="1"/>
  <c r="I89" i="1" s="1"/>
  <c r="G89" i="1"/>
  <c r="F89" i="1"/>
  <c r="I88" i="1"/>
  <c r="D88" i="1"/>
  <c r="H87" i="1"/>
  <c r="I87" i="1" s="1"/>
  <c r="G87" i="1"/>
  <c r="F87" i="1"/>
  <c r="I86" i="1"/>
  <c r="D86" i="1"/>
  <c r="I85" i="1"/>
  <c r="D85" i="1"/>
  <c r="I84" i="1"/>
  <c r="D84" i="1"/>
  <c r="H83" i="1"/>
  <c r="I83" i="1" s="1"/>
  <c r="G83" i="1"/>
  <c r="F83" i="1"/>
  <c r="I82" i="1"/>
  <c r="D82" i="1"/>
  <c r="I81" i="1"/>
  <c r="D81" i="1"/>
  <c r="I80" i="1"/>
  <c r="D80" i="1"/>
  <c r="I79" i="1"/>
  <c r="D79" i="1"/>
  <c r="I78" i="1"/>
  <c r="D78" i="1"/>
  <c r="I77" i="1"/>
  <c r="D77" i="1"/>
  <c r="I76" i="1"/>
  <c r="D76" i="1"/>
  <c r="I75" i="1"/>
  <c r="D75" i="1"/>
  <c r="I74" i="1"/>
  <c r="D74" i="1"/>
  <c r="I73" i="1"/>
  <c r="D73" i="1"/>
  <c r="I72" i="1"/>
  <c r="D72" i="1"/>
  <c r="H71" i="1"/>
  <c r="I71" i="1" s="1"/>
  <c r="G71" i="1"/>
  <c r="F71" i="1"/>
  <c r="F5" i="1" s="1"/>
  <c r="F244" i="1" s="1"/>
  <c r="I70" i="1"/>
  <c r="D70" i="1"/>
  <c r="I69" i="1"/>
  <c r="D69" i="1"/>
  <c r="I68" i="1"/>
  <c r="D68" i="1"/>
  <c r="I67" i="1"/>
  <c r="D67" i="1"/>
  <c r="I66" i="1"/>
  <c r="D66" i="1"/>
  <c r="I65" i="1"/>
  <c r="D65" i="1"/>
  <c r="I64" i="1"/>
  <c r="D64" i="1"/>
  <c r="I63" i="1"/>
  <c r="D63" i="1"/>
  <c r="I62" i="1"/>
  <c r="D62" i="1"/>
  <c r="I61" i="1"/>
  <c r="D61" i="1"/>
  <c r="I60" i="1"/>
  <c r="D60" i="1"/>
  <c r="I59" i="1"/>
  <c r="D59" i="1"/>
  <c r="I58" i="1"/>
  <c r="D58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G51" i="1"/>
  <c r="F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I5" i="1" s="1"/>
  <c r="H12" i="1"/>
  <c r="G12" i="1"/>
  <c r="F12" i="1"/>
  <c r="I11" i="1"/>
  <c r="D11" i="1"/>
  <c r="I10" i="1"/>
  <c r="D10" i="1"/>
  <c r="I9" i="1"/>
  <c r="D9" i="1"/>
  <c r="I8" i="1"/>
  <c r="H8" i="1"/>
  <c r="G8" i="1"/>
  <c r="F8" i="1"/>
  <c r="I6" i="1"/>
  <c r="H6" i="1"/>
  <c r="G6" i="1"/>
  <c r="F6" i="1"/>
  <c r="G5" i="1"/>
  <c r="G244" i="1" s="1"/>
  <c r="I108" i="1" l="1"/>
  <c r="I122" i="1"/>
  <c r="I244" i="1" s="1"/>
  <c r="I231" i="1"/>
  <c r="H5" i="1"/>
  <c r="H244" i="1" s="1"/>
  <c r="H139" i="1"/>
</calcChain>
</file>

<file path=xl/sharedStrings.xml><?xml version="1.0" encoding="utf-8"?>
<sst xmlns="http://schemas.openxmlformats.org/spreadsheetml/2006/main" count="249" uniqueCount="234">
  <si>
    <t>EJECUCION PRESUPUESTAL ACUMULADO A LA FECHA DE CADA PROYECTO DEL PROGRAMA DE INVERSIONES 2015 DEL PLIEGO 445 GOBIERNO REGIONAL CAJAMARCA</t>
  </si>
  <si>
    <t>UNIDAD EJECUTORA / FUNCIÓN / PROYECTO</t>
  </si>
  <si>
    <t>COSTO DEL PROYECTO</t>
  </si>
  <si>
    <t>EJECUCION AL 31 DE DICIEMBRE 2014</t>
  </si>
  <si>
    <t>SALDO POR
ASIGNAR</t>
  </si>
  <si>
    <t>PIA 2015</t>
  </si>
  <si>
    <t>PIM 2015</t>
  </si>
  <si>
    <t>EJECUCION 2015</t>
  </si>
  <si>
    <t xml:space="preserve">PRESUPUESTO DE EJECUCION ACUMULADO </t>
  </si>
  <si>
    <t>001. SEDE CAJAMARCA</t>
  </si>
  <si>
    <t>03. PLANEAMIENTO, GESTION Y RESERVA DE CONTINGENCIA</t>
  </si>
  <si>
    <t>2001621. ESTUDIOS DE PRE-INVERSION</t>
  </si>
  <si>
    <t>09. TURISMO</t>
  </si>
  <si>
    <t>2173300: INSTALACION DE SERVICIOS TURISTICOS EN EL CIRCUITO TURISTICO UDIMA-PORO PORO, DISTRITO DE CATACHE, PROVINCIA DE SANTA CRUZ, REGION CAJAMARCA</t>
  </si>
  <si>
    <t>2232339: MEJORAMIENTO Y AMPLIACION DE LOS SERVICIOS TURISTICOS PUBLICOS EN EL COMPLEJO ARQUEOLOGICO KUNTUR WASI, DISTRITO Y PROVINCIA DE SAN PABLO, REGION CAJAMARCA</t>
  </si>
  <si>
    <t>2234112: INSTALACION DE SERVICIOS TURISTICOS PUBLICOS EN LA ZONA ARQUEOLOGICA MONUMENTAL LAYZON Y SU AMBITO, DISTRITO, PROVINCIA Y REGION CAJAMARCA</t>
  </si>
  <si>
    <t>10. AGROPECUARIA</t>
  </si>
  <si>
    <t>2094793: MEJORAMIENTO CANAL DE IRRIGACION MALCAS II ETAPA</t>
  </si>
  <si>
    <t>2125356: INSTALACION DEL SISTEMA DE RIEGO TECNIFICADO EN LOS CASERIOS DE TABLON Y JUAN VELASCO ALVARADO, DISTRITO DE CHIRINOS - SAN IGNACIO - CAJAMARCA</t>
  </si>
  <si>
    <t>2132783: CONSTRUCCION Y MEJORAMIENTO CANAL SANTA ANA, DISTRITO SITACOCHA, CAJABAMBA, CAJAMARCA</t>
  </si>
  <si>
    <t>2144731: FORTALECIMIENTO PARA LA FORESTACION Y REFORESTACION CON ESPECIES NATIVAS Y EXOTICAS EN LA ZONA DE CHIRINOS, DISTRITO DE CHIRINOS - SAN IGNACIO - CAJAMARCA</t>
  </si>
  <si>
    <t>2151982: INSTALACION DEL SISTEMA DE RIEGO LLUCHUBAMBA, DISTRITO DE SITACOCHA - CAJABAMBA - CAJAMARCA</t>
  </si>
  <si>
    <t>2159825: MEJORAMIENTO E INSTALACION DEL SERVICIO DE AGUA DEL SISTEMA DE RIEGO DEL CASERIO DE SANTA CATALINA, DISTRITO DE CUPISNIQUE, PROVINCIA DE CONTUMAZA, REGION CAJAMARCA</t>
  </si>
  <si>
    <t>2159826: MEJORAMIENTO E INSTALACION DE RIEGO TECNIFICADO EN EL CENTRO POBLADO DE CUMBICO, DISTRITO MAGDALENA, PROVINCIA CAJAMARCA, REGION CAJAMARCA</t>
  </si>
  <si>
    <t>2165081: MEJORAMIENTO Y AMPLIACION DEL SERVICIO DE AGUA PARA RIEGO EN LAS LOCALIDADES DE SHIRAC PUNTA, JUCAT Y MALCAS, DISTRITO DE JOSE MANUEL QUIROZ, PROVINCIA DE SAN MARCOS, REGION CAJAMARCA</t>
  </si>
  <si>
    <t>2167479: INSTALACION DEL SERVICIO DE AGUA DEL SISTEMA DE RIEGO, CASERIO SANTA ROSA - DISTRITO CORTEGANA - PROVINCIA CELENDIN - REGION CAJAMARCA</t>
  </si>
  <si>
    <t>2192226: MEJORAMIENTO DEL SERVICIO DE AGUA PARA EL SISTEMA DE RIEGO DEL CENTRO POBLADO HUAMBOCANCHA ALTA, CASERIO PLAN PORCONCILLO Y CASERIO PORCONCILLO BAJO- DISTRITO CAJAMARCA, PROVINCIA CAJAMARCA, REGION CAJAMARCA</t>
  </si>
  <si>
    <t xml:space="preserve"> 2197625: INCREMENTO DE LA PRODUCCION DE PALTO DEL DISTRITO DE SAN BENITO, PROVINCIA DE CONTUMAZA, REGION CAJAMARCA </t>
  </si>
  <si>
    <t>2197626: INCREMENTO DE LA PRODUCCION Y PRODUCTIVIDAD DEL CULTIVO DE ARROZ EN EL CENTRO POBLADO DEL SALITRE, DISTRITO TANTARICA, CONTUMAZA,CAJAMARCA</t>
  </si>
  <si>
    <t>2197627: INCREMENTO DE LA COMPETITIVIDAD DE LA CADENA PRODUCTIVA DE LA LECHE DEL AEO EL BOSQUE DEL CASERIO EL TIMBO, CENTRO POBLADO SAN ANTONIO, DISTRITO DE BAMBAMARCA, HUALGAYOC, CAJAMARCA</t>
  </si>
  <si>
    <t>2197628: INCREMENTO DE LA COMPETITIVIDAD DE LA CADENA PRODUCTIVA DE LOS DERIVADOS LACTEOS DEL AEO EL CAMPESINO, DISTRITO BAMBAMARCA, HUALGAYOC, CAJAMARCA</t>
  </si>
  <si>
    <t>2197629: IMPLEMENTACION DE SALA DE RE INCUBACION Y EFICIENCIA EN EL MANEJO DEL PROCESO PRODUCTIVO DE LA ONCORHYNCHUS MYKISS -TRUCHA ARCOIRIS</t>
  </si>
  <si>
    <t>2197630: DESARROLLO COMPETITIVO DE LA CRIANZA EXTENSIVA DE PECES DE AGUA FRIA,ASOCIACION DE PESCADORES LAGUNA SAN NICOLAS,DISTRITO DE NAMORA, CAJAMARCA, CAJAMARCA.</t>
  </si>
  <si>
    <t>2197631: INCREMENTO DE LA PRODUCTIVIDAD Y MEJORAMIENTO DE LA CALIDAD DE LA LECHE,ASOCIACION DE PRODUCTORES LA FLOR DE ARVEJA, DISTRITO DE CHIGUIRIP,CHOTA, CAJAMARCA</t>
  </si>
  <si>
    <t>2197633: INCREMENTO DE LA PRODUCCION DE LECHE DEL GANADO VACUNO CRIOLLO EN LA ASOCIACION DE GANADEROS NUEVA INTEGRACION CAMPESINA DEL C.P. CRUZ ROJA CACHACARA, DISTRITO DE CUTERVO,CUTERVO,CAJAMARCA</t>
  </si>
  <si>
    <t>2197634: MEJORAMIENTO DE LA CALIDAD DE PRODUCCION Y COMERCIALIZACION DE TRUCHA, ASOCIACION DE PRODUCTORES ECOLOGICOS Y AGROPECUARIOS EL AMARO, DISTRITO DE BAMBAMARCA,HUALGAYOC,CAJAMARCA</t>
  </si>
  <si>
    <t>2197635: MEJORAMIENTO DEL CULTIVO DE PALTO CON ARTICULACION COMERCAIL A MERCADOS DINAMICOS DEL CASERIO DE SARAUZ, DISTRITO DE LA LIBERTAD DE PALLAN, PROVINCIA DE CELENDIN,REGION CAJAMARCA</t>
  </si>
  <si>
    <t>2197636: FORTALECIMIENTO DE LA COMPETITIVIDAD DE PEQUEÑOS PRODUCTORES DE CAFE EN LA CUENCA DEL RIO CHANCAY SECTOR RIO SECO, DISTRITO DE NINABAMBA, SANTA CRUZ, CAJAMARCA.</t>
  </si>
  <si>
    <t>2197638: INCREMENTO DE LA COMPETITIVIDAD DE LA CADENA PRODUCTIVA DE LA LECHE DEL AEO EL OBRERO DEL CASERIO DE SHAUAC, CENTRO POBLADO HUANGAMARCA,DISTRITO DE BAMBAMARCA, HUALGAYOC, CAJAMARCA</t>
  </si>
  <si>
    <t>2197639: MEJORAMIENTO DE LA CALIDAD Y PRODUCTIVIDAD DE LECHE FRESCA,ASOCIACION DE PRODUCTORES AGROPECUARIOS REALIDAD NORTEÑA CASERIO LA PALMA-CARHUARUNDO,DISTRITO DE CONCHAN,CHOTA,CAJAMARCA</t>
  </si>
  <si>
    <t>2197642: INCREMENTO DE LA CAPACIDAD PRODUCTIVA DE CENTROS DE PRODUCCION DE ONCORHYNCHUS MYKISS-TRUCHA ARCOIRIS,ASOCIACION DE PRODUCTORES ACUICOLAS LA LIBERTAD,DISTRITO DE JAEN,JAEN,CAJAMARCA</t>
  </si>
  <si>
    <t>2197644: INCREMENTO DE LA PRODUCCION Y LA CALIDAD FISICA DEL CAFE,COOPERATIVA AGRARIA CUENCA EL LLAUCANO,DISTRITO DE PACCHA, CHOTA, CAJAMARCA</t>
  </si>
  <si>
    <t>2197645: INCREMENTO DE LA PRODUCCION Y COMERCIALIZACION DE PECES TROPICALES, EN LAS UNIDADES DE PRODUCCION ACUICOLA DE LOS PRODUCTORES DE JAEN SAN IGNACIO</t>
  </si>
  <si>
    <t>2197646: INSTALACION DE PISCIGRANJA COMUNAL DE COMUNIDADES NATIVAS,ORGANIZACION FRONTERIZA AWAJUN DE CAJAMARCA CEDE CENTRAL SUPAYACU -ORFAC,DISTRITO DE HUARANGO, SAN IGNACIO,CAJAMARCA</t>
  </si>
  <si>
    <t>2197648: INCREMENTO DE LA PRODUCCION DE CAFE EN LA ASOCIACION DE PRODUCTORES AGROPECUARIOS VIRGEN DEL ARCO C.P. EL CUMBE. DISTRITO DE CALLAYUC, CUTERVO, CAJAMARCA</t>
  </si>
  <si>
    <t>2197649: INCREMENTO DE LA PRODUCTIVIDAD Y COMERCIALIZACION DE TRUCHAS,ASOCIACION DE PRODUCTORES VALLE CHIPULUC,DISTRITO DE CUTERVO, CUTERVO, CAJAMARCA</t>
  </si>
  <si>
    <t>2197650: MEJORAMIENTO DE LA CADENA PRODUCTIVA DE LECHE DE LOS PEQUEÑOS GANADEROS INTEGRANTES DE LA COPAAESC, DISTRITO SANTA CRUZ, SANTA CRUZ,CAJAMARCA</t>
  </si>
  <si>
    <t>2197651: INSTALACION DE UNA PLANTA DE PROCESAMIENTO DE MAQUILA Y ENVASADO DE ARROZ DE LA ASOCIACION DE PRODUCTORES AGROPECUARIOS FRONTERA CUMBRE PERICO, DISTRITO DE CHIRINOS, SAN IGNACIO, CAJAMARCA</t>
  </si>
  <si>
    <t>2197654: INCREMENTO DE LA PRODUCTIVIDAD DE CULTIVO DEL ARROZ-SECTOR PAY-PAY, DISTRITO DE YONAN, CONTUMAZA, CAJAMARCA</t>
  </si>
  <si>
    <t>2197657: INCREMENTO DE LA PRODUCTIVIDAD DE CULTIVO DE ARROZ-SECTOR VENTANILLAS, DISTRITO DE YONAN, CONTUMAZA, CAJAMARCA</t>
  </si>
  <si>
    <t>2197658: INCREMENTO DE LA PRODUCTIVIDAD Y MEJORAMIENTO DE LA ARTICULACION COMERCIAL DE LA PALTA FUERTE DE LA COOPERATIVA DE SERVICIOS MULTIPLES DE LA CUENCA DEL JEQUETEPEQUE,DISTRITO DE CHILETE,CONTUMAZA,CAJAMARCA</t>
  </si>
  <si>
    <t>2199633: MEJORAMIENTO DEL SISTEMA DE RIEGO TUÑAD HUALABAMBA, CASERIOS CHONTA BAJA, TUÑAD, GIGANTE, HUALABAMBA, DISTRITO DE SAN BERNARDINO, PROVINCIA DE SAN PABLO, REGION CAJAMARCA</t>
  </si>
  <si>
    <t>2199634: MEJORAMIENTO DEL SERVICIO DE AGUA DEL SISTEMA DE RIEGO DEL CANAL BATANCUCHO - EL ENTERADOR, EN LAS LOCALIDADES DE BATANCUCHO, EL ENTERADOR,CHICOLON ALTO,EL ENTERADOR BAJO Y ALCAPAROSA,EN EL DISTRITO DE BAMBAMARCA,PROVINCIA HUALGAYOC,REGION CAJAMARCA</t>
  </si>
  <si>
    <t>2212267: MEJORAMIENTO DE LOS CANALES DE RIEGO: PICUY - MUNANA - EL TINGO E INSTALACION DEL SISTEMA DE RIEGO TECNIFICADO CASERIO MUNANA, DISTRITO DE CATACHE - SANTA CRUZ - CAJAMARCA</t>
  </si>
  <si>
    <t>2232075: MEJORAMIENTO E INSTALACION DEL SERVICIO DE AGUA DEL SISTEMA DE RIEGO EN LOS CANALES MOLINO CUNISH - LA LAGUNA Y CANAL MOLINO SANGAL PAMPAS DE SAN LUIS EN LA MICROCUENCA YAMINCHAD ZONA BAJA - DISTRITO SAN LUIS - PROVINCIA SAN PABLO - REGION CAJAMARCA</t>
  </si>
  <si>
    <t>12. ENERGIA</t>
  </si>
  <si>
    <t>2019546: ELECTRIFICACION SUCSE - CABORAN - CHULANGATE</t>
  </si>
  <si>
    <t>2019615: RED SECUNDARIA DE ELECTRIFICACION LIGUÑAC</t>
  </si>
  <si>
    <t>2019621: ELECTRIFICACION DE LAS LOCALIDADES DEL DISTRITO DE NAMBALLE</t>
  </si>
  <si>
    <t>2022282: ELECTRIFICACION RURAL CAJAMARCA HUACARIZ, AGOPAMPA, AMOSHULCA, BELLAVISTA Y PARIAMARCA</t>
  </si>
  <si>
    <t>2022775: PEQUEÑO SISTEMA ELECTRICO TEMBLADERA I ETAPA</t>
  </si>
  <si>
    <t>2026123: REDES PRIMARIAS 22 9 13 2 KV, SECUNDARIAS 440 220 V Y CONEXIONES DOMICILIARIAS CASERIOS DE EL LLANTEN, ZOGNAD BAJO, NUEVO PROGRESO, EL LIRIO Y CHUCLLAPAMPA - TRAMO 2</t>
  </si>
  <si>
    <t>2026124: REDES PRIMARIAS 22 9 KV, REDES SECUNDARIAS 460 230V Y CONEXIONES DOMICILIARIAS CASERIOS DE LLAMAPAMPA, ALTO PERU, PUEBLO NUEVO, SAN MATEO, BAOS QUILCATE Y EL MILAGRO - TRAMO 1</t>
  </si>
  <si>
    <t>2026616: ELECTRIFICACION RURAL CAJABAMBA II ETAPA FASE II</t>
  </si>
  <si>
    <t>2027923: ELECTRIFICACION DEL CASERIO PAMPA IRACUSHCO</t>
  </si>
  <si>
    <t>2027933: ELECTRIFICACION RURAL CAJABAMBA II ETAPA - FASE 1</t>
  </si>
  <si>
    <t>2027934: ELECTRIFICACION RURAL CAJABAMBA II ETAPA - FASE 3</t>
  </si>
  <si>
    <t>2028728: ELECTRIFICACION RURAL CAJABAMBA</t>
  </si>
  <si>
    <t>2031376: ELECTRIFICACION RURAL CABRERO - CAMPANA - PINGO OGOSGON VISTA ALEGRE - PAUCAMONTE</t>
  </si>
  <si>
    <t>2031377: ELECTRIFICACION RURAL CASERIOS CASA BLANCA - CAU CAU - LAS MANZANAS</t>
  </si>
  <si>
    <t>2045918: ELECTRIFICACION RURAL EN LA MICROCUENCA MUYOC-SHITAMALCA</t>
  </si>
  <si>
    <t>2086582: ELECTRIFICACION RURAL EL GUAYO - CONTUMAZA</t>
  </si>
  <si>
    <t>2144079: ELECTRIFICACION RURAL DEL DISTRITO DE GREGORIO PITA II ETAPA</t>
  </si>
  <si>
    <t>2229635: INSTALACION DEL SISTEMA ELECTRICO RURAL MICROCUENCA CHIRIMOYO - CAJAMARQUINO - CAJAMARCA</t>
  </si>
  <si>
    <t>2230549: MEJORAMIENTO DE LA LINEA PRIMARIA EN 22.9KV TRIFASICA EN LOS TRAMOS SAN MIGUEL - EL MOLINO Y EL MOLINO - EL PRADO, PROVINCIA SAN MIGUEL, CAJAMARCA</t>
  </si>
  <si>
    <t>15. TRANSPORTE</t>
  </si>
  <si>
    <t>2026619: CONSTRUCCION CARRETERA CHIMBAN - PION - SANTA ROSA</t>
  </si>
  <si>
    <t>2031158: CONSTRUCCION CARRETERA SHIRAC - CAÑAPATA - CARUILLO</t>
  </si>
  <si>
    <t>2060604: CONSTRUCCION PUENTE LAS PALTAS SOBRE EL RIO PUCLUSH</t>
  </si>
  <si>
    <t>2078134: CONSTRUCCION Y MEJORAMIENTO DE LA CARRETERA PE - 3N (BAMBAMARCA) - PACCHA - CHIMBAN - PION - L.D. CON AMAZONAS (EMP. AM-103 EL TRIUNFO)</t>
  </si>
  <si>
    <t>2094814: MEJORAMIENTO DE LA CARRETERA EMP. PE-3N (BAMBAMARCA) - ATOSHAICO - RAMOSCUCHO - LA LIBERTAD DE PALLAN - EMP. PE 8B (CELENDIN)</t>
  </si>
  <si>
    <t>2115588: MEJORAMIENTO Y APERTURA DE LA CARRETERA JOSE GALVEZ - JORGE CHAVEZ - LA AYACUNGA</t>
  </si>
  <si>
    <t>2131708: CONSTRUCCION DEL PUENTE PEATONAL TOLON - YONAN - CAJAMARCA</t>
  </si>
  <si>
    <t>2147847: MEJORAMIENTO CARRETERA CA-101, TRAMO: EMPALME PE-1NF (CONTUMAZA) - YETON</t>
  </si>
  <si>
    <t>2183268: CONSTRUCCION CARRETERA CORTEGANA - SAN ANTONIO - EL CALVARIO - TRES CRUCES - CANDEN, DISTRITO DE CORTEGANA, PROVINCIA DE CELENDIN - CAJAMARCA</t>
  </si>
  <si>
    <t>2227436: APERTURA DE LA CARRETERA TRAMO ALIMARCA-CANLLE-CHIQUINDA-ULLUYPAMPA-LAS PAJAS, DISTRITO DE GREGORIO PITA - SAN MARCOS - CAJAMARCA</t>
  </si>
  <si>
    <t>2231549: MEJORAMIENTO DEL SERVICIO DE ACCESO SOBRE EL RIO SILACO EN LA TROCHA CARROZABLE LA RAMADA - CHIMBAN, DISTRITO DE CHIMBAN - CHOTA - CAJAMARCA</t>
  </si>
  <si>
    <t>17. AMBIENTE</t>
  </si>
  <si>
    <t>2133639: REFORESTACION EN LAS ZONAS ALTO ANDINAS DE LAS PROVINCIAS DE SAN PABLO Y SAN MIGUEL, CAJAMARCA</t>
  </si>
  <si>
    <t>2184650: MEJORAMIENTO DE LA GESTION INSTITUCIONAL DEL RECURSO HIDRICO Y EL AMBIENTE EN LAS CUENCAS DE LAS PROVINCIAS DE CAJAMARCA, SAN PABLO, SAN MARCOS, CAJABAMBA,SAN MIGUEL Y CONTUMAZA DE LA REGION CAJAMARCA</t>
  </si>
  <si>
    <t>2234430: RECUPERACION DEL SERVICIO AMBIENTAL HIDRICO DEL AREA DE AMORTIGUAMIENTO DEL BOSQUE DE PROTECCION PAGAIBAMBA, DISTRITO DE QUEROCOTO, PROVINCIA DE CHOTA, REGION DE CAJAMARCA</t>
  </si>
  <si>
    <t>18: SANEAMIENTO</t>
  </si>
  <si>
    <t>2144559: CONSTRUCCION DEL SISTEMA DE AGUA POTABLE Y LETRINAS - CASERIOS TUMBADEN GRANDE, VISTA ALEGRE Y CHACAPAMPA, DISTRITO DE TUMBADEN - SAN PABLO - CAJAMARCA</t>
  </si>
  <si>
    <t xml:space="preserve">20: SALUD </t>
  </si>
  <si>
    <t xml:space="preserve">2021994: CONSTRUCCION CENTRO MATERNO INFANTIL SAN MARCOS </t>
  </si>
  <si>
    <t>22. EDUCACION</t>
  </si>
  <si>
    <t>2001621: ESTUDIOS DE PRE-INVERSION</t>
  </si>
  <si>
    <t>2058456: MEJORA DE LA CALIDAD EDUCATIVA</t>
  </si>
  <si>
    <t>2112138: RECONSTRUCCION I.E. Nº 341 LLALLAN - CHILETE - CONTUMAZA</t>
  </si>
  <si>
    <t>2112605: RECONSTRUCCION DE I.E. Nº 82285 - CAJABAMBA - CAJAMARCA</t>
  </si>
  <si>
    <t>2112981: MEJORAMIENTO CARRETERA CA-103: EM. PE-06B (SANTA CRUZ DE SUCCHUBAMBA) - ROMERO CIRCA - LA LAGUNA - TONGOD - CATILLUC - EMP. PE - 06 C (EL EMPALME) - CAJAMARCA</t>
  </si>
  <si>
    <t>2135241: RECONSTRUCCION DE I.E. Nº 82320 CAUDAY - CAJABAMBA</t>
  </si>
  <si>
    <t>2143158: RECONSTRUCCION DE INFRAESTRUCTURA Y EQUIPAMIENTO DE LA I.E.P.S Nº 16573-RAUL PORRAS BARRENECHEA DE LA LOCALIDAD DE PEÑA BLANCA, DISTRITO DE SAN JOSE DEL ALTO - JAEN - CAJAMARCA</t>
  </si>
  <si>
    <t>2173472: MEJORAMIENTO DEL SERVICIO EDUCATIVO EN LAS INSTITUCIONES EDUCATIVAS DE NIVEL PRIMARIO EN LAS LOCALIDADES DE CHACAPAMPA, EL SURO, TUMBADEN E INGATAMBO, EN LA PROVINCIA DE SAN PABLO - REGION CAJAMARCA</t>
  </si>
  <si>
    <t>2191135: MEJORAMIENTO DE LOS SERVICIOS DE EDUCACION INICIAL ESCOLARIZADA DE LAS LOCALIDADES DE MALCAS, SHILLABAMBA, EL OLLERO, VENTANILLAS, CAMPO ALEGRE, JUCAT, CHUPICA Y SAN ANTONIO, DE LAS PROVINCIAS DE SAN MARCOS Y CELENDIN, REGION CAJAMARCA</t>
  </si>
  <si>
    <t>2191137: MEJORAMIENTO DE LOS SERVICIOS DE EDUCACION INICIAL ESCOLARIZADA EN LAS LOCALIDADES DE CHOROBAMBA, PINGO, MOYAN ALTO, SARIN, SANTA ROSA DE CRISNEJAS, SANTA ROSA DE JOCOS Y JOCOS, PROVINCIA DE CAJABAMBA, REGION CAJAMARCA</t>
  </si>
  <si>
    <t>2205321: CREACION DE LA INFRAESTRUCTURA DE LA INSTITUCION EDUCATIVA PRIMARIA N 82165 YANATOTORA, DISTRITO DE LA ENCAÑADA, PROVINCIA DE CAJAMARCA - CAJAMARCA</t>
  </si>
  <si>
    <t>2227392: AMPLIACION Y MEJORAMIENTO DE LA INSTITUCION EDUCATIVA FERNANDO BELAUNDE TERRY, DISTRITO DE CHETILLA, CAJAMARCA, CAJAMARCA</t>
  </si>
  <si>
    <t>2227804: CONSTRUCCION DE INFRAESTRUCTURA I.E. N 16482 - CP VERGEL - DISTRITO DE LA COIPA - PROVINCIA DE SAN IGNACIO - DEPARTAMENTO DE CAJAMARCA</t>
  </si>
  <si>
    <t>2231752: MEJORAMIENTO DEL SERVICIO EDUCATIVO EN LA IE N 82969 CARBON ALTO, DISTRITO DE GREGORIO PITA, PROVINCIA DE SAN MARCOS - REGION CAJAMARCA</t>
  </si>
  <si>
    <t>2231794: MEJORAMIENTO DEL SERVICIO EDUCATIVO EN LA I.E. N 821010 CENTRO POBLADO SAN ISIDRO,DISTRITO JOSE SABOGAL, PROVINCIA DE SAN MARCOS, REGION CAJAMARCA</t>
  </si>
  <si>
    <t>2231851: MEJORAMIENTO DEL SERVICIO EDUCATIVO EN LAS INSTITUCIONES EDUCATIVAS DE NIVEL PRIMARIO EN LAS LOCALIDADES DE: EL TUCO, TUCO BAJO, NUEVA ESPERANZA, LA RAMADA Y SANTA ROSA, EN LA PROVINCIA DE HUALGAYOC - REGION CAJAMARCA</t>
  </si>
  <si>
    <t>002. CHOTA</t>
  </si>
  <si>
    <t>2022202. CONSTRUCCION SEDE GERENCIA SUB REGIONAL CHOTA</t>
  </si>
  <si>
    <t xml:space="preserve">10: AGROPECUARIA </t>
  </si>
  <si>
    <t>2031540: MEJORAMIENTO CANAL OCSHAWILCA</t>
  </si>
  <si>
    <t>2088009: MEJORAMIENTO DE IRRIGACION E INSTALACION DE RIEGO POR ASPERSION EN EL CENTRO POBLADO DE MORAN LIRIO - HUALGAYOC</t>
  </si>
  <si>
    <t>12: ENERGIA</t>
  </si>
  <si>
    <t>2146003: CONSTRUCCION DEL SISTEMA ELECTRICO DEL DISTRITO DE COCHABAMBA CASERIOS LLANDUMA, HUALPAHUANA, SANTA ISOLINA Y SEGUES</t>
  </si>
  <si>
    <t>15: TRANSPORTE</t>
  </si>
  <si>
    <t xml:space="preserve">2150465: MEJORAMIENTO DE CAMINO VECINAL CHIGUIRIP - EL ARENAL - CHUYABAMBA - PUENTE ROJO, PROVINCIA DE CHOTA - CAJAMARCA </t>
  </si>
  <si>
    <t>2135209: CONSTRUCCION Y EQUIPAMIENTO DE LA INSTITUCION EDUCATIVA Nº 82696 LA HUALANGA - BAMBAMARCA.</t>
  </si>
  <si>
    <t>2188919. MEJORAMIENTO DE LAS CONDICIONES DEL SERVICIO DE EDUCACION SECUNDARIA EN LA I.E.S. CIRO ALEGRIA BAZAN, C.P. HUAYRASITANA, DISTRITO DE CHALAMARCA, PROVINCIA DE CHOTA, REGION CAJAMARCA</t>
  </si>
  <si>
    <t>003. CUTERVO</t>
  </si>
  <si>
    <t>2001707: LIQUIDACION DE OBRAS</t>
  </si>
  <si>
    <t>2153960: MEJORAMIENTO DE LA GESTION TURISTICA SOSTENIBLE EN EL AMBITO RURAL DE CUTERVO, DISTRITO DE SANTO DOMINGO DE LA CAPILLA - CUTERVO - CAJAMARCA</t>
  </si>
  <si>
    <t>2185616: MEJORAMIENTO DE LA CADENA PRODUCTIVA DEL GANADO VACUNO CRIOLLO Y CRIOLLO MESTIZO EN EL, DISTRITO DE LA RAMADA - CUTERVO - CAJAMARCA</t>
  </si>
  <si>
    <t xml:space="preserve"> 08: COMERCIO</t>
  </si>
  <si>
    <t xml:space="preserve">2190681: MEJORAMIENTO DE LA CADENA PRODUCTIVA DEL GANADO VACUNO CRIOLLO Y CRIOLLO MESTIZO A NIVEL MULTILOCAL, DISTRITO DE SANTO TOMAS - CUTERVO - CAJAMARCA </t>
  </si>
  <si>
    <t xml:space="preserve">2081874: CONSTRUCCION TROCHA CARROZABLE CUNUAT - QUILUCAT, DISTRITO DE CUJILLO - CUTERVO - CAJAMARCA </t>
  </si>
  <si>
    <t xml:space="preserve">2167475: MEJORAMIENTO Y AMPLIACION DE LA VIA VECINAL ENTRE EL TRAMO CRUCE INGUER - PALTIC - SAGASMACHE - LA COLPA Y PARIC, DISTRITO DE QUEROCOTILLO - CUTERVO - CAJAMARCA </t>
  </si>
  <si>
    <t>22: EDUCACION</t>
  </si>
  <si>
    <t xml:space="preserve">2064571: RECONSTRUCCION Y EQUIPAMIENTO DE LA INSTITUCION EDUCATIVA SECUNDARIA 22 DE OCTUBRE URCURUME - CUTERVO, PROVINCIA DE CUTERVO - CAJAMARCA </t>
  </si>
  <si>
    <t xml:space="preserve">2163520: AMPLIACION, MEJORAMIENTO DEL SERVICIO EDUCATIVO DE LA I.E. MANUEL PARDO Y LA VALLE, C.P. PAMPA LA RIOJA, DISTRITO DE SOCOTA - CUTERVO - CAJAMARCA </t>
  </si>
  <si>
    <t xml:space="preserve">2184597: MEJORAMIENTO DE LAS CONDICIONES DEL SERVICIO DE EDUCACION SECUNDARIA EN LA INSTITUCION EDUCATIVA SECUNDARIA CARLOS MATTA RIVERA DEL CENTRO POBLADO DE MAMABAMBA, DISTRITO Y PROVINCIA DE CUTERVO- DEPARTAMENTO DE CAJAMARCA </t>
  </si>
  <si>
    <t xml:space="preserve">2231702: MEJORAMIENTO DEL SERVICIO EDUCATIVO DE LA IEP N 10310 DE LA LOCALIDAD DE LLUSHCAPAMPA, DISTRITO DE LA RAMADA - CUTERVO - CAJAMARCA </t>
  </si>
  <si>
    <t xml:space="preserve">2234489: MEJORAMIENTO DE LOS SERVICIOS DE EDUCACION INICIAL ESCOLARIZADA, EN LAS LOCALIDADES DE CEDROPAMPA, MIRAFLORES, VALLE GRANDE, GRAMALOTILLO, CONTULIAN, EL ARENAL, LA JAYUA Y CASA HOGAR DE MARIA PROVINCIA DE CUTERVO, REGION CAJAMARCA </t>
  </si>
  <si>
    <t>004. JAEN</t>
  </si>
  <si>
    <t>11: PESCA</t>
  </si>
  <si>
    <t>2232924: RECUPERACION DE LA CAPACIDAD PRODUCTIVA DEL MODULO PISCICOLA LA BALZA - SAN IGNACIO - ZONA FRONTERIZA DE LA REGION CAJAMARCA</t>
  </si>
  <si>
    <t>2031402: ELECTRIFICACION RURAL PARTE MARGEN DERECHA E IZQUIERDA RIO CHINCHIPE</t>
  </si>
  <si>
    <t xml:space="preserve">2197118: MEJORAMIENTO DEL SISTEMA DE DISTRIBUCION SECUNDARIA 440/220 V, ALUMBRADO PUBLICO Y CONEXIONES DOMICILIARIAS DEL CENTRO POBLADO ROSARIO DE CHINGAMA, DISTRITO DE BELLAVISTA - JAEN - CAJAMARCA </t>
  </si>
  <si>
    <t>2158801. MINICENTRAL HIDROELECTRICA DE LANCHEMA Y PEQUEÑO SISTEMA ELECTRICO ASOCIADO</t>
  </si>
  <si>
    <t>2031842: REPOSICION DE INFRAESTRUCTURA DEL C.E. Nº 16188 PAKAMUROS - PUENTECILLOS</t>
  </si>
  <si>
    <t>2044767: REPOSICION DE AULAS Y SERVICIOS HIGIENICOS C.E.I.P.S. N° 16512 - CESARA</t>
  </si>
  <si>
    <t>2064470: RECONSTRUCCION Y AMPLIACION DE LA INFRAESTRUCTURA EDUCATIVA I.E. N° 16076 JOSE MARIA ARGUEDAS, DISTRITO DE BELLAVISTA - JAEN - CAJAMARCA</t>
  </si>
  <si>
    <t>2105028: MEJORAMIENTO, AMPLIACION E IMPLEMENTACION DE LA INFRAESTRUCTURA EDUCATIVA DE LA I.E. SANTA ROSA Nº 16537 LOCALIDAD TAMBORAPA PUEBLO, DISTRITO DE TABACONAS - SAN IGNACIO - CAJAMARCA</t>
  </si>
  <si>
    <t>2112693: REPOSICION INFRAESTRUCTURA I.E.P.S. Nº 16006 CRISTO REY FILA ALTA</t>
  </si>
  <si>
    <t>2112706: RECONSTRUCCION Y MEJORAMIENTO DE INFRAESTRUCTURA INSTITUCION EDUCATIVA Nº 16907 CRISTO REY - SAUCEPAMPA</t>
  </si>
  <si>
    <t>2134842: CONSTRUCCION DE INFRAESTRUCTURA Y MOBILIARIO ESCOLAR DE LA I.E.P. Nº 16625 - ALTO TAMBILLO -SAN IGNACIO</t>
  </si>
  <si>
    <t>2145199: RECONSTRUCCION DE LA INFRAESTRUCTURA Y EQUIPAMIENTO DE LA INSTITUCION EDUCATIVA PRIMARIA Y SECUNDARIA Nº 16151 NUESTRA SEÑORA DEL CARMEN PIQUIJACA, DISTRITO DE SAN FELIPE - JAEN - CAJAMARCA</t>
  </si>
  <si>
    <t>2183277: INSTALACION DE LOS SERVICIOS DE LOS CENTROS DE RECURSOS PARA EL APRENDIZAJE EN LAS REDES EDUCATIVAS DE SUPAYACU Y LOS NARANJOS, EN LA PROVINCIA DE SAN IGNACIO - REGION CAJAMARCA</t>
  </si>
  <si>
    <t>2229892: MEJORAMIENTO COMPLEJO EDUCATIVO RAMON CASTILLA Y MARQUESADO N 16001</t>
  </si>
  <si>
    <t>2233358: REPOSICION DE INFRAESTRUCTURA IEP N 16053 CP AMBATO - BELLAVISTA - JAEN</t>
  </si>
  <si>
    <t>005. PROGRAMAS REGIONALES - PROREGION</t>
  </si>
  <si>
    <t xml:space="preserve"> 12: ENERGIA</t>
  </si>
  <si>
    <t>2050406: CONSTRUCCION DEL SISTEMA DE ELECTRIFICACION RURAL DEL CASERIO EL TRIUNFO, DISTRITO DE LOS BAÑOS DEL INCA - CAJAMARCA - CAJAMARCA</t>
  </si>
  <si>
    <t>2062587: REHABILITACION Y AMPLIACION DEL SISTEMA DE ELECTRIFICACION RURAL DEL CASERIO LA RETAMA, DISTRITO DE LOS BAÑOS DEL INCA - CAJAMARCA - CAJAMARCA</t>
  </si>
  <si>
    <t>2084734: MEJORAMIENTO Y AMPLIACION DEL SERVICIO DE ENERGIA ELECTRICA EN EL CASERIO DE TARTAR GRANDE, DISTRITO DE LOS BANOS DEL INCA - CAJAMARCA - CAJAMARCA</t>
  </si>
  <si>
    <t>2092467: SISTEMA ELECTRICO RURAL CAJABAMBA III ETAPA</t>
  </si>
  <si>
    <t>2093136: SISTEMA ELECTRICO RURAL VILLA SANTA ROSA II ETAPA</t>
  </si>
  <si>
    <t>2093137: SISTEMA ELECTRICO RURAL VILLA SANTA ROSA</t>
  </si>
  <si>
    <t>2093138: SISTEMA ELECTRICO RURAL QUEROCOTO HUAMBOS II ETAPA</t>
  </si>
  <si>
    <t>2094918: PEQUEÑO SISTEMA ELECTRICO SAN IGNACIO IV ETAPA</t>
  </si>
  <si>
    <t>2095007: SISTEMA ELECTRICO RURAL CAJAMARCA EJE ASUNCION - II ETAPA</t>
  </si>
  <si>
    <t>2095008: SISTEMA ELECTRICO RURAL CAJAMARCA, EJE ASUNCION III ETAPA</t>
  </si>
  <si>
    <t>2095009: SISTEMA ELECTRICO RURAL CELENDIN IV ETAPA</t>
  </si>
  <si>
    <t>2095010: SISTEMA ELECTRICO RURAL CHILETE IV ETAPA</t>
  </si>
  <si>
    <t>2095011: SISTEMA ELECTRICO RURAL CUTERVO II ETAPA</t>
  </si>
  <si>
    <t>2095012: SISTEMA ELECTRICO RURAL CUTERVO III ETAPA</t>
  </si>
  <si>
    <t>2095013: SISTEMA ELECTRICO RURAL CUTERVO IV ETAPA</t>
  </si>
  <si>
    <t>2095014: SISTEMA ELECTRICO RURAL DE CAJABAMBA II ETAPA</t>
  </si>
  <si>
    <t>2095015: SISTEMA ELECTRICO RURAL JAEN II ETAPA</t>
  </si>
  <si>
    <t>2095016: SISTEMA ELECTRICO RURAL JAEN III ETAPA</t>
  </si>
  <si>
    <t>2095017: SISTEMA ELECTRICO RURAL SAN IGNACIO II ETAPA</t>
  </si>
  <si>
    <t>2095018: SISTEMA ELECTRICO RURAL SAN IGNACIO III ETAPA</t>
  </si>
  <si>
    <t>2095019: SISTEMA ELECTRICO RURAL SAN MARCOS - II ETAPA</t>
  </si>
  <si>
    <t>2095020: SISTEMA ELECTRICO RURAL SAN MARCOS III ETAPA</t>
  </si>
  <si>
    <t>2111453: GESTION DEL PROGRAMA Y OTROS - AMPLIACION DE LA FRONTERA ELECTRICA III ETAPA- PAFEIII</t>
  </si>
  <si>
    <t xml:space="preserve">2130299: INSTALACION DEL SISTEMA DE ELECTRIFICACION RURAL DEL CASERIO ALTO MIRAFLORES Y MEJORAMIENTO DE FRONTERA ELECTRICA PARA LAS ZONAS ALEDAÑAS, DISTRITO DE LOS BANOS DEL INCA - CAJAMARCA - CAJAMARCA  </t>
  </si>
  <si>
    <t>2135700: AMPLIACION DE LA ELECTRIFICACION RURAL EN LAS LOCALIDADES DEL DISTRITO DE LAS PIRIAS, PROVINCIA DE JAEN - CAJAMARCA</t>
  </si>
  <si>
    <t>2135701: AMPLIACION DE LA ELECTRIFICACION RURAL EN LOS CENTROS POBLADOS DEL DISTRITO DE SAN JOSE DEL ALTO, PROVINCIA DE JAEN - CAJAMARCA</t>
  </si>
  <si>
    <t>2140244: INSTALACION DE LINEAS Y REDES PRIMARIAS, REDES SECUNDARIAS, CONEXIONES DOMICILIARIAS Y ALUMBRADO PUBLICO DE LOS SECTORES DE CHIRINOS, DISTRITO DE CHIRINOS - SAN IGNACIO - CAJAMARCA</t>
  </si>
  <si>
    <t>2144794: INSTALACION DEL SISTEMA DE ELECTRIFICACION RURAL III ETAPA TRAMO EL MIRADOR-VILLASANA, DISTRITO DE COLASAY - JAEN - CAJAMARCA</t>
  </si>
  <si>
    <t>2145935: INSTALACION DEL SERVICIO DE ENERGIA ELECTRICA EN SAN MARTIN - VALILLO, DISTRITO DE JAEN, PROVINCIA DE JAEN - CAJAMARCA</t>
  </si>
  <si>
    <t>2156147: INSTALACION DEL SISTEMA ELECTRICO RURAL DE LAS LOCALIDADES PONTE BAJO, CHIRIMOYO, HUAÑIMBA, MATIBAMBA, POMABAMBA, LA ISLA Y PONTE ALTO PROV. CAJABAMBA - CAJAMARCA</t>
  </si>
  <si>
    <t>2156767: INSTALACION DEL SISTEMA ELECTRICO RURAL DE LAS LOCALIDADES SALDABAMBA BAJO, PILCAYMARCA Y PICACHO DISTRITO DE CACHACHI PROV. CAJABAMBA - CAJAMARCA</t>
  </si>
  <si>
    <t>2157104: INSTALACION DEL SISTEMA ELECTRICO RURAL DE LAS LOCALIDADES SANTA LUISA, MOYAN BAJO Y SAN FRANCISCO DISTRITO DE CACHACHI PROV. CAJABAMBA - CAJAMARCA</t>
  </si>
  <si>
    <t>2157105: INSTALACION DEL SISTEMA ELECTRICO RURAL DE LAS LOCALIDADES CAMPAMENTO LICLIPAMPA, CONDORCUCHO, PAMPATAYOS, SAN ANTONIO Y SIGUIS DISTRITO DE CACHACHI PROV. CAJABAMBA - CAJAMARCA</t>
  </si>
  <si>
    <t>2157118: INSTALACION DEL SISTEMA ELECTRICO RURAL DE LAS LOCALIDADES CHINGOL, PACAY, SHIRAC Y SALDABAMBA CENTRO DISTRITO DE CACHACHI PROV. CAJABAMBA - CAJAMARCA</t>
  </si>
  <si>
    <t>2157157: INSTALACION DEL SISTEMA ELECTRICO RURAL DE LAS LOCALIDADES SAN LUIS, SAN PEDRO, MALVAS, CUCHILLAS Y SALDABAMBA ALTO DISTRITO DE CACHACHI PROV. CAJABAMBA - CAJAMARCA</t>
  </si>
  <si>
    <t>2173336: INSTALACION DEL SISTEMA ELECTRICO RURAL POMAHUACA - BELLAVISTA - SAN IGNACIO.</t>
  </si>
  <si>
    <t>2207739: INSTALACION DE LINEAS Y REDES PRIMARIAS, REDES SECUNDARIAS DE ELECTRIFICACION RURAL DE LOS CASERIOS GRANADILLA, HUASIPAMPA, USHUSHQUE GRANDE Y USHUSHQUE CHICO, DISTRITO DE UTICYACU - SANTA CRUZ - CAJAMARCA</t>
  </si>
  <si>
    <t>2229634: INSTALACION DEL SISTEMA ELECTRICO RURAL HUARANGO, CHIRINOS - LA COIPA - REGION CAJAMARCA</t>
  </si>
  <si>
    <t>2229636: INSTALACION DEL SISTEMA ELECTRICO RURAL SAN IGNACIO - REGION CAJAMARCA</t>
  </si>
  <si>
    <t>2229637: INSTALACION DEL SISTEMA ELECTRICO RURAL SAN JOSE DE LOURDES - REGION CAJAMARCA</t>
  </si>
  <si>
    <t>2234217: INSTALACION DEL SISTEMA ELECTRICO RURAL CELENDIN FASE I</t>
  </si>
  <si>
    <t>2234218: INSTALACION DEL SISTEMA ELECTRICO RURAL CELENDIN FASE II</t>
  </si>
  <si>
    <t>2234219: INSTALACION DEL SISTEMA ELECTRICO RURAL CELENDIN FASE III</t>
  </si>
  <si>
    <t>2234220: INSTALACION DEL SISTEMA ELECTRICO RURAL FASE I PARA DIECISEIS LOCALIDADES DEL DISTRITO DE SITACOCHA</t>
  </si>
  <si>
    <t>2234221: INSTALACION DEL SISTEMA ELECTRICO RURAL LOCALIDADES EL MILAGRO, COCHAPAMBA, HUAÑIMBITA Y LA ARENILLA, PROVINCIA DE CAJABAMBA-REGION CAJAMARCA</t>
  </si>
  <si>
    <t xml:space="preserve">2001621: ESTUDIOS DE PRE-INVERSION </t>
  </si>
  <si>
    <t>18. SANEAMIENTO</t>
  </si>
  <si>
    <t>2088782: MEJORAMIENTO Y AMPLIACION DE LOS SISTEMAS DE AGUA POTABLE Y ALCANTARILLADO DE LA CIUDAD DE CONTUMAZA</t>
  </si>
  <si>
    <t>2088783: MEJORAMIENTO Y AMPLIACION DE LOS SISTEMAS DE AGUA POTABLE Y ALCANTARILLADO DE LA CIUDAD DE HUALGAYOC</t>
  </si>
  <si>
    <t>2088785: MEJORAMIENTO Y AMPLIACION DE LOS SISTEMAS DE AGUA POTABLE Y ALCANTARILLADO DE LA CIUDAD DE CHOTA</t>
  </si>
  <si>
    <t>2088787: MEJORAMIENTO Y AMPLIACION DE LOS SISTEMAS DE AGUA POTABLE Y ALCANTARILLADO DE LA CIUDAD DE CELENDIN</t>
  </si>
  <si>
    <t>2088788: MEJORAMIENTO Y AMPLIACION DE LOS SISTEMAS DE AGUA POTABLE Y ALCANTARILLADO DE LA CIUDAD DE SAN MIGUEL</t>
  </si>
  <si>
    <t>2088789: MEJORAMIENTO Y AMPLIACION DE LOS SERVICIOS DE AGUA POTABLE, ALCANTARILLADO, TRATAMIENTO Y DISPOSICION DE EXCRETAS DE BAMBAMARCA, HUALGAYOC</t>
  </si>
  <si>
    <t>2088790: MEJORAMIENTO Y AMPLIACION DE LOS SISTEMAS DE AGUA POTABLE Y ALCANTARILLADO DE LA CIUDAD DE SAN MARCOS</t>
  </si>
  <si>
    <t>2088792: MEJORAMIENTO Y AMPLIACION DE LOS SISTEMAS DE AGUA POTABLE Y ALCANTARILLADO DE LA CIUDAD DE CAJABAMBA</t>
  </si>
  <si>
    <t>2088793: MEJORAMIENTO Y AMPLIACION DE LOS SISTEMAS DE AGUA POTABLE Y ALCANTARILLADO DE LA CIUDAD DE JAEN</t>
  </si>
  <si>
    <t>2088794: MEJORAMIENTO Y AMPLIACION DE LOS SISTEMAS DE AGUA POTABLE Y ALCANTARILLADO DE LA CIUDAD DE CUTERVO</t>
  </si>
  <si>
    <t>2088795: MEJORAMIENTO Y AMPLIACION DE LOS SISTEMAS DE AGUA POTABLE Y ALCANTARILLADO DE LA CIUDAD DE SAN PABLO</t>
  </si>
  <si>
    <t>2090973: GESTION DEL PROGRAMA Y OTROS - MEJORAMIENTO Y AMPLIACION DE LOS SISTEMAS DE AGUA POTABLE ALCANTARILLADO Y TRATAMIENTO DE AGUAS RESIDUALES DE LAS PRINCIPALES CIUDADES DEL DEPARTAMENTO DE CAJAMARCA - I ETAPA</t>
  </si>
  <si>
    <t>2207756: INSTALACION DE LOS SERVICIOS DE AGUA POTABLE Y ALCANTARILLADO DE LA LOCALIDAD DE LINDEROS, DEL DISTRITO DE JAEN, PROVINCIA DE JAEN - CAJAMARCA</t>
  </si>
  <si>
    <t>2234200: INSTALACION DEL SISTEMA DE ALCANTARILLADO DE LAS ZONAS PERIFERICAS DE LA CIUDAD DE CAJABAMBA- DISTRITO Y PROVINCIA DE CAJABAMBA</t>
  </si>
  <si>
    <t>20: SALUD</t>
  </si>
  <si>
    <t>2107890: CONSTRUCCION E IMPLEMENTACION DEL HOSPITAL II-1 DE CAJABAMBA</t>
  </si>
  <si>
    <t>2113029: CONSTRUCCION E IMPLEMENTACION DEL HOSPITAL II-2 DE JAEN</t>
  </si>
  <si>
    <t>2144019: CONSTRUCCION E IMPLEMENTACION DEL HOSPITAL II-1 DE SAN IGNACIO</t>
  </si>
  <si>
    <t>100. AGRICULTURA CAJAMARCA</t>
  </si>
  <si>
    <t xml:space="preserve"> 03: PLANEAMIENTO, GESTION Y RESERVA DE CONTINGENCIA</t>
  </si>
  <si>
    <t xml:space="preserve">2234295: MEJORAMIENTO DE LA CADENA PRODUCTIVA DE CULTIVOS ANDINOS, QUINUA, HABA Y CHOCHO EN LAS PROVINCIAS DE CAJABAMBA, SAN MARCOS, CAJAMARCA, CELENDIN, HUALGAYOC, CHOTA Y SAN PABLO  </t>
  </si>
  <si>
    <t>2045850: CONTROL INTEGRADO DE LA DISTOMATOSIS HEPATICA EN LA REGION : CAJAMARCA, CAJABAMBA, SAN MARCOS, CELENDIN, SAN PABLO, SAN MIGUEL</t>
  </si>
  <si>
    <t>2150716: MEJORAMIENTO DE INFRAESTRUCTURA CANAL DE RIEGO ZONANGA ALTO - DISTRITO Y PROVINCIA DE JAEN - CAJAMARCA</t>
  </si>
  <si>
    <t>2162194: INSTALACION DEL SERVICIO DE AGUA PARA RIEGO EN EL CENTRO POBLADO SALACAT, DISTRITO SOROCHUCO, PROVINCIA CELENDIN, REGION CAJAMARCA</t>
  </si>
  <si>
    <t>2193774: MEJORAMIENTO DEL SERVICIO DE AGUA PARA RIEGO EN LOS SECTORES DE CARNICHE BAJO, CARNICHE ALTO Y HUANABAL, DISTRITO DE LLAMA, PROVINCIA DE CHOTA - DEPARTAMENTO DE CAJAMARCA</t>
  </si>
  <si>
    <t>2230626: MEJORAMIENTO DE LA PROVISION DE SERVICIOS AGRARIOS DE LA DIRECCION REGIONAL DE AGRICULTURA CAJAMARCA</t>
  </si>
  <si>
    <t>2232263: MEJORAMIENTO Y AMPLIACION DEL CANAL QUILISH LA PACCHA - CASERIO SAN ANTONIO PLAN DE TUAL, C.P. HUAMBOCANCHA ALTA, CAJAMARCA</t>
  </si>
  <si>
    <t xml:space="preserve">200.REGION CAJAMARCA-TRANSPORTES </t>
  </si>
  <si>
    <t xml:space="preserve">  15: TRANSPORTE </t>
  </si>
  <si>
    <t>2161639: MEJORAMIENTO DEL SERVICIO DE TRANSITABILIDAD VEHICULAR EN OTUZCO - RINCONADA OTUZCO -OTUZCO LA VICTORIA - PUYLUCANA, DISTRITO DE LOS BANOS DEL INCA - CAJAMARCA - CAJAMARCA</t>
  </si>
  <si>
    <t>TOTAL PLIEGO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</si>
</sst>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 indent="1"/>
    </xf>
    <xf numFmtId="3" fontId="4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indent="3"/>
    </xf>
    <xf numFmtId="3" fontId="5" fillId="0" borderId="2" xfId="0" applyNumberFormat="1" applyFont="1" applyBorder="1" applyAlignment="1">
      <alignment vertical="center"/>
    </xf>
    <xf numFmtId="3" fontId="0" fillId="6" borderId="2" xfId="0" applyNumberFormat="1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3" fontId="1" fillId="6" borderId="2" xfId="0" applyNumberFormat="1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horizontal="right" vertical="center" wrapText="1"/>
    </xf>
    <xf numFmtId="0" fontId="0" fillId="8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9" borderId="2" xfId="0" applyFill="1" applyBorder="1" applyAlignment="1">
      <alignment horizontal="left" vertical="center" wrapText="1" indent="3"/>
    </xf>
    <xf numFmtId="3" fontId="5" fillId="0" borderId="5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0" fontId="1" fillId="10" borderId="2" xfId="0" applyFont="1" applyFill="1" applyBorder="1" applyAlignment="1">
      <alignment horizontal="center" vertical="center" wrapText="1"/>
    </xf>
    <xf numFmtId="3" fontId="0" fillId="10" borderId="2" xfId="0" applyNumberFormat="1" applyFont="1" applyFill="1" applyBorder="1" applyAlignment="1">
      <alignment vertical="center"/>
    </xf>
    <xf numFmtId="3" fontId="1" fillId="10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8"/>
  <sheetViews>
    <sheetView tabSelected="1" zoomScaleNormal="100" zoomScaleSheetLayoutView="85" workbookViewId="0">
      <pane ySplit="4" topLeftCell="A5" activePane="bottomLeft" state="frozen"/>
      <selection pane="bottomLeft" activeCell="K9" sqref="K9"/>
    </sheetView>
  </sheetViews>
  <sheetFormatPr baseColWidth="10" defaultRowHeight="15" outlineLevelRow="2" x14ac:dyDescent="0.25"/>
  <cols>
    <col min="1" max="1" width="65.5703125" style="41" customWidth="1"/>
    <col min="2" max="2" width="14.140625" style="41" customWidth="1"/>
    <col min="3" max="3" width="15" style="41" customWidth="1"/>
    <col min="4" max="4" width="10.42578125" style="41" bestFit="1" customWidth="1"/>
    <col min="5" max="5" width="0.140625" style="41" customWidth="1"/>
    <col min="6" max="7" width="13" bestFit="1" customWidth="1"/>
    <col min="8" max="8" width="13" customWidth="1"/>
    <col min="9" max="9" width="16.7109375" customWidth="1"/>
    <col min="10" max="10" width="14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4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5</v>
      </c>
      <c r="G3" s="3" t="s">
        <v>6</v>
      </c>
      <c r="H3" s="3" t="s">
        <v>7</v>
      </c>
      <c r="I3" s="5" t="s">
        <v>8</v>
      </c>
    </row>
    <row r="4" spans="1:9" ht="20.25" customHeight="1" x14ac:dyDescent="0.25">
      <c r="A4" s="3"/>
      <c r="B4" s="3"/>
      <c r="C4" s="3"/>
      <c r="D4" s="3"/>
      <c r="E4" s="6"/>
      <c r="F4" s="3"/>
      <c r="G4" s="3"/>
      <c r="H4" s="3"/>
      <c r="I4" s="5"/>
    </row>
    <row r="5" spans="1:9" ht="20.25" customHeight="1" x14ac:dyDescent="0.25">
      <c r="A5" s="7" t="s">
        <v>9</v>
      </c>
      <c r="B5" s="8"/>
      <c r="C5" s="8"/>
      <c r="D5" s="8"/>
      <c r="E5" s="9"/>
      <c r="F5" s="8">
        <f>F6+F8+F12+F51+F71+F83+F87+F89+F91</f>
        <v>21533680</v>
      </c>
      <c r="G5" s="8">
        <f t="shared" ref="G5:I5" si="0">G6+G8+G12+G51+G71+G83+G87+G89+G91</f>
        <v>33411022</v>
      </c>
      <c r="H5" s="8">
        <f t="shared" si="0"/>
        <v>1804839.99</v>
      </c>
      <c r="I5" s="10">
        <f t="shared" si="0"/>
        <v>12960842.880000001</v>
      </c>
    </row>
    <row r="6" spans="1:9" outlineLevel="1" x14ac:dyDescent="0.25">
      <c r="A6" s="11" t="s">
        <v>10</v>
      </c>
      <c r="B6" s="12"/>
      <c r="C6" s="12"/>
      <c r="D6" s="12"/>
      <c r="E6" s="13"/>
      <c r="F6" s="12">
        <f>SUM(F7)</f>
        <v>9000416</v>
      </c>
      <c r="G6" s="12">
        <f t="shared" ref="G6:I6" si="1">SUM(G7)</f>
        <v>615527</v>
      </c>
      <c r="H6" s="12">
        <f t="shared" si="1"/>
        <v>23259</v>
      </c>
      <c r="I6" s="10">
        <f t="shared" si="1"/>
        <v>0</v>
      </c>
    </row>
    <row r="7" spans="1:9" outlineLevel="1" x14ac:dyDescent="0.25">
      <c r="A7" s="14" t="s">
        <v>11</v>
      </c>
      <c r="B7" s="15"/>
      <c r="C7" s="15"/>
      <c r="D7" s="15"/>
      <c r="E7" s="16"/>
      <c r="F7" s="15">
        <v>9000416</v>
      </c>
      <c r="G7" s="15">
        <v>615527</v>
      </c>
      <c r="H7" s="15">
        <v>23259</v>
      </c>
      <c r="I7" s="17"/>
    </row>
    <row r="8" spans="1:9" outlineLevel="1" x14ac:dyDescent="0.25">
      <c r="A8" s="18" t="s">
        <v>12</v>
      </c>
      <c r="B8" s="19"/>
      <c r="C8" s="19"/>
      <c r="D8" s="20"/>
      <c r="E8" s="21"/>
      <c r="F8" s="19">
        <f>SUM(F9:F11)</f>
        <v>1000000</v>
      </c>
      <c r="G8" s="19">
        <f t="shared" ref="G8:I8" si="2">SUM(G9:G11)</f>
        <v>212870</v>
      </c>
      <c r="H8" s="19">
        <f t="shared" si="2"/>
        <v>0</v>
      </c>
      <c r="I8" s="10">
        <f t="shared" si="2"/>
        <v>0</v>
      </c>
    </row>
    <row r="9" spans="1:9" ht="45" outlineLevel="1" x14ac:dyDescent="0.25">
      <c r="A9" s="14" t="s">
        <v>13</v>
      </c>
      <c r="B9" s="15">
        <v>6910110</v>
      </c>
      <c r="C9" s="15">
        <v>0</v>
      </c>
      <c r="D9" s="15">
        <f>B9-C9</f>
        <v>6910110</v>
      </c>
      <c r="E9" s="16"/>
      <c r="F9" s="15">
        <v>1000000</v>
      </c>
      <c r="G9" s="15">
        <v>11070</v>
      </c>
      <c r="H9" s="15">
        <v>0</v>
      </c>
      <c r="I9" s="17">
        <f>C9+H9</f>
        <v>0</v>
      </c>
    </row>
    <row r="10" spans="1:9" ht="45" outlineLevel="1" x14ac:dyDescent="0.25">
      <c r="A10" s="14" t="s">
        <v>14</v>
      </c>
      <c r="B10" s="15">
        <v>4825182</v>
      </c>
      <c r="C10" s="15">
        <v>0</v>
      </c>
      <c r="D10" s="15">
        <f>B10-C10</f>
        <v>4825182</v>
      </c>
      <c r="E10" s="16"/>
      <c r="F10" s="15">
        <v>0</v>
      </c>
      <c r="G10" s="15">
        <v>76800</v>
      </c>
      <c r="H10" s="15">
        <v>0</v>
      </c>
      <c r="I10" s="17">
        <f t="shared" ref="I10:I11" si="3">C10+H10</f>
        <v>0</v>
      </c>
    </row>
    <row r="11" spans="1:9" ht="45" outlineLevel="1" x14ac:dyDescent="0.25">
      <c r="A11" s="14" t="s">
        <v>15</v>
      </c>
      <c r="B11" s="15">
        <v>8276635</v>
      </c>
      <c r="C11" s="15">
        <v>0</v>
      </c>
      <c r="D11" s="15">
        <f>B11-C11</f>
        <v>8276635</v>
      </c>
      <c r="E11" s="16"/>
      <c r="F11" s="15">
        <v>0</v>
      </c>
      <c r="G11" s="15">
        <v>125000</v>
      </c>
      <c r="H11" s="15">
        <v>0</v>
      </c>
      <c r="I11" s="17">
        <f t="shared" si="3"/>
        <v>0</v>
      </c>
    </row>
    <row r="12" spans="1:9" outlineLevel="1" x14ac:dyDescent="0.25">
      <c r="A12" s="18" t="s">
        <v>16</v>
      </c>
      <c r="B12" s="19"/>
      <c r="C12" s="19"/>
      <c r="D12" s="20"/>
      <c r="E12" s="21"/>
      <c r="F12" s="19">
        <f>SUM(F13:F50)</f>
        <v>7164901</v>
      </c>
      <c r="G12" s="19">
        <f t="shared" ref="G12:I12" si="4">SUM(G13:G50)</f>
        <v>7191492</v>
      </c>
      <c r="H12" s="19">
        <f t="shared" si="4"/>
        <v>543113</v>
      </c>
      <c r="I12" s="10">
        <f t="shared" si="4"/>
        <v>11722374.890000001</v>
      </c>
    </row>
    <row r="13" spans="1:9" outlineLevel="1" x14ac:dyDescent="0.25">
      <c r="A13" s="14" t="s">
        <v>17</v>
      </c>
      <c r="B13" s="22">
        <v>4576156</v>
      </c>
      <c r="C13" s="22">
        <v>3398270.58</v>
      </c>
      <c r="D13" s="15">
        <f t="shared" ref="D13:D50" si="5">B13-C13</f>
        <v>1177885.42</v>
      </c>
      <c r="E13" s="16"/>
      <c r="F13" s="22">
        <v>0</v>
      </c>
      <c r="G13" s="22">
        <v>945895</v>
      </c>
      <c r="H13" s="22">
        <v>402450</v>
      </c>
      <c r="I13" s="23">
        <f>C13+H13</f>
        <v>3800720.58</v>
      </c>
    </row>
    <row r="14" spans="1:9" ht="45" outlineLevel="1" x14ac:dyDescent="0.25">
      <c r="A14" s="14" t="s">
        <v>18</v>
      </c>
      <c r="B14" s="24">
        <v>2952581</v>
      </c>
      <c r="C14" s="24">
        <v>2262512.6800000002</v>
      </c>
      <c r="D14" s="15">
        <f t="shared" si="5"/>
        <v>690068.31999999983</v>
      </c>
      <c r="E14" s="16"/>
      <c r="F14" s="24">
        <v>0</v>
      </c>
      <c r="G14" s="24">
        <v>4000</v>
      </c>
      <c r="H14" s="24">
        <v>0</v>
      </c>
      <c r="I14" s="23">
        <f t="shared" ref="I14:I77" si="6">C14+H14</f>
        <v>2262512.6800000002</v>
      </c>
    </row>
    <row r="15" spans="1:9" ht="30" outlineLevel="1" x14ac:dyDescent="0.25">
      <c r="A15" s="14" t="s">
        <v>19</v>
      </c>
      <c r="B15" s="24">
        <v>2080177.83</v>
      </c>
      <c r="C15" s="24">
        <v>2016175.97</v>
      </c>
      <c r="D15" s="15">
        <f t="shared" si="5"/>
        <v>64001.860000000102</v>
      </c>
      <c r="E15" s="16"/>
      <c r="F15" s="24">
        <v>0</v>
      </c>
      <c r="G15" s="24">
        <v>61631</v>
      </c>
      <c r="H15" s="24">
        <v>0</v>
      </c>
      <c r="I15" s="23">
        <f t="shared" si="6"/>
        <v>2016175.97</v>
      </c>
    </row>
    <row r="16" spans="1:9" ht="45" outlineLevel="1" x14ac:dyDescent="0.25">
      <c r="A16" s="14" t="s">
        <v>20</v>
      </c>
      <c r="B16" s="24">
        <v>3999500</v>
      </c>
      <c r="C16" s="24">
        <v>1197811.43</v>
      </c>
      <c r="D16" s="15">
        <f t="shared" si="5"/>
        <v>2801688.5700000003</v>
      </c>
      <c r="E16" s="16"/>
      <c r="F16" s="24">
        <v>1000000</v>
      </c>
      <c r="G16" s="24">
        <v>1003845</v>
      </c>
      <c r="H16" s="24">
        <v>94593</v>
      </c>
      <c r="I16" s="23">
        <f t="shared" si="6"/>
        <v>1292404.43</v>
      </c>
    </row>
    <row r="17" spans="1:9" ht="30" outlineLevel="1" x14ac:dyDescent="0.25">
      <c r="A17" s="14" t="s">
        <v>21</v>
      </c>
      <c r="B17" s="24">
        <v>3126360</v>
      </c>
      <c r="C17" s="24">
        <v>1787364.91</v>
      </c>
      <c r="D17" s="15">
        <f t="shared" si="5"/>
        <v>1338995.0900000001</v>
      </c>
      <c r="E17" s="16"/>
      <c r="F17" s="24">
        <v>0</v>
      </c>
      <c r="G17" s="24">
        <v>132678</v>
      </c>
      <c r="H17" s="24">
        <v>40562</v>
      </c>
      <c r="I17" s="23">
        <f t="shared" si="6"/>
        <v>1827926.91</v>
      </c>
    </row>
    <row r="18" spans="1:9" ht="45" outlineLevel="1" x14ac:dyDescent="0.25">
      <c r="A18" s="14" t="s">
        <v>22</v>
      </c>
      <c r="B18" s="24">
        <v>5121105</v>
      </c>
      <c r="C18" s="24">
        <v>146300.54999999999</v>
      </c>
      <c r="D18" s="15">
        <f t="shared" si="5"/>
        <v>4974804.45</v>
      </c>
      <c r="E18" s="16"/>
      <c r="F18" s="24">
        <v>2296000</v>
      </c>
      <c r="G18" s="24">
        <v>2296000</v>
      </c>
      <c r="H18" s="24">
        <v>0</v>
      </c>
      <c r="I18" s="23">
        <f t="shared" si="6"/>
        <v>146300.54999999999</v>
      </c>
    </row>
    <row r="19" spans="1:9" ht="45" outlineLevel="1" x14ac:dyDescent="0.25">
      <c r="A19" s="14" t="s">
        <v>23</v>
      </c>
      <c r="B19" s="24">
        <v>4716788</v>
      </c>
      <c r="C19" s="24">
        <v>106243.44</v>
      </c>
      <c r="D19" s="15">
        <f t="shared" si="5"/>
        <v>4610544.5599999996</v>
      </c>
      <c r="E19" s="16"/>
      <c r="F19" s="24">
        <v>3868901</v>
      </c>
      <c r="G19" s="24">
        <v>855110</v>
      </c>
      <c r="H19" s="24">
        <v>0</v>
      </c>
      <c r="I19" s="23">
        <f t="shared" si="6"/>
        <v>106243.44</v>
      </c>
    </row>
    <row r="20" spans="1:9" ht="60" outlineLevel="1" x14ac:dyDescent="0.25">
      <c r="A20" s="14" t="s">
        <v>24</v>
      </c>
      <c r="B20" s="24">
        <v>2909995</v>
      </c>
      <c r="C20" s="24">
        <v>105850.16</v>
      </c>
      <c r="D20" s="15">
        <f t="shared" si="5"/>
        <v>2804144.84</v>
      </c>
      <c r="E20" s="16"/>
      <c r="F20" s="24">
        <v>0</v>
      </c>
      <c r="G20" s="24">
        <v>4146</v>
      </c>
      <c r="H20" s="24">
        <v>0</v>
      </c>
      <c r="I20" s="23">
        <f t="shared" si="6"/>
        <v>105850.16</v>
      </c>
    </row>
    <row r="21" spans="1:9" ht="45" outlineLevel="1" x14ac:dyDescent="0.25">
      <c r="A21" s="14" t="s">
        <v>25</v>
      </c>
      <c r="B21" s="24">
        <v>4522513</v>
      </c>
      <c r="C21" s="24">
        <v>98171.49</v>
      </c>
      <c r="D21" s="15">
        <f t="shared" si="5"/>
        <v>4424341.51</v>
      </c>
      <c r="E21" s="16"/>
      <c r="F21" s="24">
        <v>0</v>
      </c>
      <c r="G21" s="24">
        <v>6408</v>
      </c>
      <c r="H21" s="24">
        <v>0</v>
      </c>
      <c r="I21" s="23">
        <f t="shared" si="6"/>
        <v>98171.49</v>
      </c>
    </row>
    <row r="22" spans="1:9" ht="60" outlineLevel="1" x14ac:dyDescent="0.25">
      <c r="A22" s="14" t="s">
        <v>26</v>
      </c>
      <c r="B22" s="24">
        <v>1793838</v>
      </c>
      <c r="C22" s="24">
        <v>15154.68</v>
      </c>
      <c r="D22" s="15">
        <f t="shared" si="5"/>
        <v>1778683.32</v>
      </c>
      <c r="E22" s="16"/>
      <c r="F22" s="24">
        <v>0</v>
      </c>
      <c r="G22" s="24">
        <v>70499</v>
      </c>
      <c r="H22" s="24">
        <v>0</v>
      </c>
      <c r="I22" s="23">
        <f t="shared" si="6"/>
        <v>15154.68</v>
      </c>
    </row>
    <row r="23" spans="1:9" ht="30" outlineLevel="1" x14ac:dyDescent="0.25">
      <c r="A23" s="25" t="s">
        <v>27</v>
      </c>
      <c r="B23" s="24"/>
      <c r="C23" s="24"/>
      <c r="D23" s="15">
        <f t="shared" si="5"/>
        <v>0</v>
      </c>
      <c r="E23" s="16"/>
      <c r="F23" s="24">
        <v>0</v>
      </c>
      <c r="G23" s="24">
        <v>59763</v>
      </c>
      <c r="H23" s="24">
        <v>0</v>
      </c>
      <c r="I23" s="23">
        <f t="shared" si="6"/>
        <v>0</v>
      </c>
    </row>
    <row r="24" spans="1:9" ht="45" outlineLevel="1" x14ac:dyDescent="0.25">
      <c r="A24" s="25" t="s">
        <v>28</v>
      </c>
      <c r="B24" s="24"/>
      <c r="C24" s="24"/>
      <c r="D24" s="15">
        <f t="shared" si="5"/>
        <v>0</v>
      </c>
      <c r="E24" s="16"/>
      <c r="F24" s="24">
        <v>0</v>
      </c>
      <c r="G24" s="24">
        <v>33524</v>
      </c>
      <c r="H24" s="24">
        <v>0</v>
      </c>
      <c r="I24" s="23">
        <f t="shared" si="6"/>
        <v>0</v>
      </c>
    </row>
    <row r="25" spans="1:9" ht="60" outlineLevel="1" x14ac:dyDescent="0.25">
      <c r="A25" s="25" t="s">
        <v>29</v>
      </c>
      <c r="B25" s="24"/>
      <c r="C25" s="24"/>
      <c r="D25" s="15">
        <f t="shared" si="5"/>
        <v>0</v>
      </c>
      <c r="E25" s="16"/>
      <c r="F25" s="24">
        <v>0</v>
      </c>
      <c r="G25" s="24">
        <v>22459</v>
      </c>
      <c r="H25" s="24">
        <v>0</v>
      </c>
      <c r="I25" s="23">
        <f t="shared" si="6"/>
        <v>0</v>
      </c>
    </row>
    <row r="26" spans="1:9" ht="45" outlineLevel="1" x14ac:dyDescent="0.25">
      <c r="A26" s="25" t="s">
        <v>30</v>
      </c>
      <c r="B26" s="24"/>
      <c r="C26" s="24"/>
      <c r="D26" s="15">
        <f t="shared" si="5"/>
        <v>0</v>
      </c>
      <c r="E26" s="16"/>
      <c r="F26" s="24">
        <v>0</v>
      </c>
      <c r="G26" s="24">
        <v>16403</v>
      </c>
      <c r="H26" s="24">
        <v>0</v>
      </c>
      <c r="I26" s="23">
        <f t="shared" si="6"/>
        <v>0</v>
      </c>
    </row>
    <row r="27" spans="1:9" ht="45" outlineLevel="1" x14ac:dyDescent="0.25">
      <c r="A27" s="25" t="s">
        <v>31</v>
      </c>
      <c r="B27" s="24"/>
      <c r="C27" s="24"/>
      <c r="D27" s="15">
        <f t="shared" si="5"/>
        <v>0</v>
      </c>
      <c r="E27" s="16"/>
      <c r="F27" s="24">
        <v>0</v>
      </c>
      <c r="G27" s="24">
        <v>33600</v>
      </c>
      <c r="H27" s="24">
        <v>0</v>
      </c>
      <c r="I27" s="23">
        <f t="shared" si="6"/>
        <v>0</v>
      </c>
    </row>
    <row r="28" spans="1:9" ht="45" outlineLevel="1" x14ac:dyDescent="0.25">
      <c r="A28" s="25" t="s">
        <v>32</v>
      </c>
      <c r="B28" s="24"/>
      <c r="C28" s="24"/>
      <c r="D28" s="15">
        <f t="shared" si="5"/>
        <v>0</v>
      </c>
      <c r="E28" s="16"/>
      <c r="F28" s="24">
        <v>0</v>
      </c>
      <c r="G28" s="24">
        <v>20239</v>
      </c>
      <c r="H28" s="24">
        <v>0</v>
      </c>
      <c r="I28" s="23">
        <f t="shared" si="6"/>
        <v>0</v>
      </c>
    </row>
    <row r="29" spans="1:9" ht="45" outlineLevel="1" x14ac:dyDescent="0.25">
      <c r="A29" s="25" t="s">
        <v>33</v>
      </c>
      <c r="B29" s="24"/>
      <c r="C29" s="24"/>
      <c r="D29" s="15">
        <f t="shared" si="5"/>
        <v>0</v>
      </c>
      <c r="E29" s="16"/>
      <c r="F29" s="24">
        <v>0</v>
      </c>
      <c r="G29" s="24">
        <v>20228</v>
      </c>
      <c r="H29" s="24">
        <v>0</v>
      </c>
      <c r="I29" s="23">
        <f t="shared" si="6"/>
        <v>0</v>
      </c>
    </row>
    <row r="30" spans="1:9" ht="60" outlineLevel="1" x14ac:dyDescent="0.25">
      <c r="A30" s="25" t="s">
        <v>34</v>
      </c>
      <c r="B30" s="24"/>
      <c r="C30" s="24"/>
      <c r="D30" s="15">
        <f t="shared" si="5"/>
        <v>0</v>
      </c>
      <c r="E30" s="16"/>
      <c r="F30" s="24">
        <v>0</v>
      </c>
      <c r="G30" s="24">
        <v>27580</v>
      </c>
      <c r="H30" s="24">
        <v>0</v>
      </c>
      <c r="I30" s="23">
        <f t="shared" si="6"/>
        <v>0</v>
      </c>
    </row>
    <row r="31" spans="1:9" ht="60" outlineLevel="1" x14ac:dyDescent="0.25">
      <c r="A31" s="25" t="s">
        <v>35</v>
      </c>
      <c r="B31" s="24"/>
      <c r="C31" s="24"/>
      <c r="D31" s="15">
        <f t="shared" si="5"/>
        <v>0</v>
      </c>
      <c r="E31" s="16"/>
      <c r="F31" s="24">
        <v>0</v>
      </c>
      <c r="G31" s="24">
        <v>639</v>
      </c>
      <c r="H31" s="24">
        <v>0</v>
      </c>
      <c r="I31" s="23">
        <f t="shared" si="6"/>
        <v>0</v>
      </c>
    </row>
    <row r="32" spans="1:9" ht="60" outlineLevel="1" x14ac:dyDescent="0.25">
      <c r="A32" s="25" t="s">
        <v>36</v>
      </c>
      <c r="B32" s="24"/>
      <c r="C32" s="24"/>
      <c r="D32" s="15">
        <f t="shared" si="5"/>
        <v>0</v>
      </c>
      <c r="E32" s="16"/>
      <c r="F32" s="24">
        <v>0</v>
      </c>
      <c r="G32" s="24">
        <v>17553</v>
      </c>
      <c r="H32" s="24">
        <v>0</v>
      </c>
      <c r="I32" s="23">
        <f t="shared" si="6"/>
        <v>0</v>
      </c>
    </row>
    <row r="33" spans="1:9" ht="45" outlineLevel="1" x14ac:dyDescent="0.25">
      <c r="A33" s="25" t="s">
        <v>37</v>
      </c>
      <c r="B33" s="24"/>
      <c r="C33" s="24"/>
      <c r="D33" s="15">
        <f t="shared" si="5"/>
        <v>0</v>
      </c>
      <c r="E33" s="16"/>
      <c r="F33" s="24">
        <v>0</v>
      </c>
      <c r="G33" s="24">
        <v>53419</v>
      </c>
      <c r="H33" s="24">
        <v>0</v>
      </c>
      <c r="I33" s="23">
        <f t="shared" si="6"/>
        <v>0</v>
      </c>
    </row>
    <row r="34" spans="1:9" ht="60" outlineLevel="1" x14ac:dyDescent="0.25">
      <c r="A34" s="25" t="s">
        <v>38</v>
      </c>
      <c r="B34" s="24"/>
      <c r="C34" s="24"/>
      <c r="D34" s="15">
        <f t="shared" si="5"/>
        <v>0</v>
      </c>
      <c r="E34" s="16"/>
      <c r="F34" s="24">
        <v>0</v>
      </c>
      <c r="G34" s="24">
        <v>25118</v>
      </c>
      <c r="H34" s="24">
        <v>0</v>
      </c>
      <c r="I34" s="23">
        <f t="shared" si="6"/>
        <v>0</v>
      </c>
    </row>
    <row r="35" spans="1:9" ht="60" outlineLevel="1" x14ac:dyDescent="0.25">
      <c r="A35" s="25" t="s">
        <v>39</v>
      </c>
      <c r="B35" s="24"/>
      <c r="C35" s="24"/>
      <c r="D35" s="15">
        <f t="shared" si="5"/>
        <v>0</v>
      </c>
      <c r="E35" s="16"/>
      <c r="F35" s="24">
        <v>0</v>
      </c>
      <c r="G35" s="24">
        <v>14963</v>
      </c>
      <c r="H35" s="24">
        <v>0</v>
      </c>
      <c r="I35" s="23">
        <f t="shared" si="6"/>
        <v>0</v>
      </c>
    </row>
    <row r="36" spans="1:9" ht="60" outlineLevel="1" x14ac:dyDescent="0.25">
      <c r="A36" s="25" t="s">
        <v>40</v>
      </c>
      <c r="B36" s="24"/>
      <c r="C36" s="24"/>
      <c r="D36" s="15">
        <f t="shared" si="5"/>
        <v>0</v>
      </c>
      <c r="E36" s="16"/>
      <c r="F36" s="24">
        <v>0</v>
      </c>
      <c r="G36" s="24">
        <v>22720</v>
      </c>
      <c r="H36" s="24">
        <v>0</v>
      </c>
      <c r="I36" s="23">
        <f t="shared" si="6"/>
        <v>0</v>
      </c>
    </row>
    <row r="37" spans="1:9" ht="45" outlineLevel="1" x14ac:dyDescent="0.25">
      <c r="A37" s="25" t="s">
        <v>41</v>
      </c>
      <c r="B37" s="24"/>
      <c r="C37" s="24"/>
      <c r="D37" s="15">
        <f t="shared" si="5"/>
        <v>0</v>
      </c>
      <c r="E37" s="16"/>
      <c r="F37" s="24">
        <v>0</v>
      </c>
      <c r="G37" s="24">
        <v>14893</v>
      </c>
      <c r="H37" s="24">
        <v>0</v>
      </c>
      <c r="I37" s="23">
        <f t="shared" si="6"/>
        <v>0</v>
      </c>
    </row>
    <row r="38" spans="1:9" ht="45" outlineLevel="1" x14ac:dyDescent="0.25">
      <c r="A38" s="25" t="s">
        <v>42</v>
      </c>
      <c r="B38" s="24"/>
      <c r="C38" s="24"/>
      <c r="D38" s="15">
        <f t="shared" si="5"/>
        <v>0</v>
      </c>
      <c r="E38" s="16"/>
      <c r="F38" s="24">
        <v>0</v>
      </c>
      <c r="G38" s="24">
        <v>9892</v>
      </c>
      <c r="H38" s="24">
        <v>0</v>
      </c>
      <c r="I38" s="23">
        <f t="shared" si="6"/>
        <v>0</v>
      </c>
    </row>
    <row r="39" spans="1:9" ht="60" outlineLevel="1" x14ac:dyDescent="0.25">
      <c r="A39" s="25" t="s">
        <v>43</v>
      </c>
      <c r="B39" s="24"/>
      <c r="C39" s="24"/>
      <c r="D39" s="15">
        <f t="shared" si="5"/>
        <v>0</v>
      </c>
      <c r="E39" s="16"/>
      <c r="F39" s="24">
        <v>0</v>
      </c>
      <c r="G39" s="24">
        <v>3557</v>
      </c>
      <c r="H39" s="24">
        <v>0</v>
      </c>
      <c r="I39" s="23">
        <f t="shared" si="6"/>
        <v>0</v>
      </c>
    </row>
    <row r="40" spans="1:9" ht="45" outlineLevel="1" x14ac:dyDescent="0.25">
      <c r="A40" s="25" t="s">
        <v>44</v>
      </c>
      <c r="B40" s="24"/>
      <c r="C40" s="24"/>
      <c r="D40" s="15">
        <f t="shared" si="5"/>
        <v>0</v>
      </c>
      <c r="E40" s="16"/>
      <c r="F40" s="24">
        <v>0</v>
      </c>
      <c r="G40" s="24">
        <v>10268</v>
      </c>
      <c r="H40" s="24">
        <v>0</v>
      </c>
      <c r="I40" s="23">
        <f t="shared" si="6"/>
        <v>0</v>
      </c>
    </row>
    <row r="41" spans="1:9" ht="45" outlineLevel="1" x14ac:dyDescent="0.25">
      <c r="A41" s="25" t="s">
        <v>45</v>
      </c>
      <c r="B41" s="24"/>
      <c r="C41" s="24"/>
      <c r="D41" s="15">
        <f t="shared" si="5"/>
        <v>0</v>
      </c>
      <c r="E41" s="16"/>
      <c r="F41" s="24">
        <v>0</v>
      </c>
      <c r="G41" s="24">
        <v>13587</v>
      </c>
      <c r="H41" s="24">
        <v>0</v>
      </c>
      <c r="I41" s="23">
        <f t="shared" si="6"/>
        <v>0</v>
      </c>
    </row>
    <row r="42" spans="1:9" ht="45" outlineLevel="1" x14ac:dyDescent="0.25">
      <c r="A42" s="25" t="s">
        <v>46</v>
      </c>
      <c r="B42" s="24"/>
      <c r="C42" s="24"/>
      <c r="D42" s="15">
        <f t="shared" si="5"/>
        <v>0</v>
      </c>
      <c r="E42" s="16"/>
      <c r="F42" s="24">
        <v>0</v>
      </c>
      <c r="G42" s="24">
        <v>36091</v>
      </c>
      <c r="H42" s="24">
        <v>5508</v>
      </c>
      <c r="I42" s="23">
        <f t="shared" si="6"/>
        <v>5508</v>
      </c>
    </row>
    <row r="43" spans="1:9" ht="60" outlineLevel="1" x14ac:dyDescent="0.25">
      <c r="A43" s="25" t="s">
        <v>47</v>
      </c>
      <c r="B43" s="24"/>
      <c r="C43" s="24"/>
      <c r="D43" s="15">
        <f t="shared" si="5"/>
        <v>0</v>
      </c>
      <c r="E43" s="16"/>
      <c r="F43" s="24">
        <v>0</v>
      </c>
      <c r="G43" s="24">
        <v>766870</v>
      </c>
      <c r="H43" s="24">
        <v>0</v>
      </c>
      <c r="I43" s="23">
        <f t="shared" si="6"/>
        <v>0</v>
      </c>
    </row>
    <row r="44" spans="1:9" ht="45" outlineLevel="1" x14ac:dyDescent="0.25">
      <c r="A44" s="25" t="s">
        <v>48</v>
      </c>
      <c r="B44" s="24"/>
      <c r="C44" s="24"/>
      <c r="D44" s="15">
        <f t="shared" si="5"/>
        <v>0</v>
      </c>
      <c r="E44" s="16"/>
      <c r="F44" s="24">
        <v>0</v>
      </c>
      <c r="G44" s="24">
        <v>63853</v>
      </c>
      <c r="H44" s="24">
        <v>0</v>
      </c>
      <c r="I44" s="23">
        <f t="shared" si="6"/>
        <v>0</v>
      </c>
    </row>
    <row r="45" spans="1:9" ht="45" outlineLevel="1" x14ac:dyDescent="0.25">
      <c r="A45" s="25" t="s">
        <v>49</v>
      </c>
      <c r="B45" s="24"/>
      <c r="C45" s="24"/>
      <c r="D45" s="15">
        <f t="shared" si="5"/>
        <v>0</v>
      </c>
      <c r="E45" s="16"/>
      <c r="F45" s="24">
        <v>0</v>
      </c>
      <c r="G45" s="24">
        <v>57690</v>
      </c>
      <c r="H45" s="24">
        <v>0</v>
      </c>
      <c r="I45" s="23">
        <f t="shared" si="6"/>
        <v>0</v>
      </c>
    </row>
    <row r="46" spans="1:9" ht="60" outlineLevel="1" x14ac:dyDescent="0.25">
      <c r="A46" s="25" t="s">
        <v>50</v>
      </c>
      <c r="B46" s="24"/>
      <c r="C46" s="24"/>
      <c r="D46" s="15">
        <f t="shared" si="5"/>
        <v>0</v>
      </c>
      <c r="E46" s="16"/>
      <c r="F46" s="24">
        <v>0</v>
      </c>
      <c r="G46" s="24">
        <v>15031</v>
      </c>
      <c r="H46" s="24">
        <v>0</v>
      </c>
      <c r="I46" s="23">
        <f t="shared" si="6"/>
        <v>0</v>
      </c>
    </row>
    <row r="47" spans="1:9" ht="60" outlineLevel="1" x14ac:dyDescent="0.25">
      <c r="A47" s="14" t="s">
        <v>51</v>
      </c>
      <c r="B47" s="24">
        <v>7619728</v>
      </c>
      <c r="C47" s="24"/>
      <c r="D47" s="15">
        <f t="shared" si="5"/>
        <v>7619728</v>
      </c>
      <c r="E47" s="16"/>
      <c r="F47" s="24">
        <v>0</v>
      </c>
      <c r="G47" s="24">
        <v>87813</v>
      </c>
      <c r="H47" s="24">
        <v>0</v>
      </c>
      <c r="I47" s="23">
        <f t="shared" si="6"/>
        <v>0</v>
      </c>
    </row>
    <row r="48" spans="1:9" ht="75" outlineLevel="1" x14ac:dyDescent="0.25">
      <c r="A48" s="14" t="s">
        <v>52</v>
      </c>
      <c r="B48" s="24">
        <v>4773784</v>
      </c>
      <c r="C48" s="24"/>
      <c r="D48" s="15">
        <f t="shared" si="5"/>
        <v>4773784</v>
      </c>
      <c r="E48" s="16"/>
      <c r="F48" s="24">
        <v>0</v>
      </c>
      <c r="G48" s="24">
        <v>208002</v>
      </c>
      <c r="H48" s="24">
        <v>0</v>
      </c>
      <c r="I48" s="23">
        <f t="shared" si="6"/>
        <v>0</v>
      </c>
    </row>
    <row r="49" spans="1:9" ht="60" outlineLevel="1" x14ac:dyDescent="0.25">
      <c r="A49" s="14" t="s">
        <v>53</v>
      </c>
      <c r="B49" s="24">
        <v>3190695</v>
      </c>
      <c r="C49" s="24"/>
      <c r="D49" s="15">
        <f t="shared" si="5"/>
        <v>3190695</v>
      </c>
      <c r="E49" s="16"/>
      <c r="F49" s="24">
        <v>0</v>
      </c>
      <c r="G49" s="24">
        <v>99415</v>
      </c>
      <c r="H49" s="24">
        <v>0</v>
      </c>
      <c r="I49" s="23">
        <f t="shared" si="6"/>
        <v>0</v>
      </c>
    </row>
    <row r="50" spans="1:9" ht="75" outlineLevel="1" x14ac:dyDescent="0.25">
      <c r="A50" s="14" t="s">
        <v>54</v>
      </c>
      <c r="B50" s="24">
        <v>4749803</v>
      </c>
      <c r="C50" s="24">
        <v>45406</v>
      </c>
      <c r="D50" s="15">
        <f t="shared" si="5"/>
        <v>4704397</v>
      </c>
      <c r="E50" s="16"/>
      <c r="F50" s="24">
        <v>0</v>
      </c>
      <c r="G50" s="24">
        <v>56110</v>
      </c>
      <c r="H50" s="24">
        <v>0</v>
      </c>
      <c r="I50" s="23">
        <f t="shared" si="6"/>
        <v>45406</v>
      </c>
    </row>
    <row r="51" spans="1:9" outlineLevel="1" x14ac:dyDescent="0.25">
      <c r="A51" s="18" t="s">
        <v>55</v>
      </c>
      <c r="B51" s="19"/>
      <c r="C51" s="19"/>
      <c r="D51" s="20"/>
      <c r="E51" s="21"/>
      <c r="F51" s="19">
        <f>SUM(F52:F70)</f>
        <v>0</v>
      </c>
      <c r="G51" s="19">
        <f t="shared" ref="G51" si="7">SUM(G52:G70)</f>
        <v>1452523</v>
      </c>
      <c r="H51" s="19">
        <v>200365.99</v>
      </c>
      <c r="I51" s="23">
        <f t="shared" si="6"/>
        <v>200365.99</v>
      </c>
    </row>
    <row r="52" spans="1:9" outlineLevel="1" x14ac:dyDescent="0.25">
      <c r="A52" s="14" t="s">
        <v>56</v>
      </c>
      <c r="B52" s="15">
        <v>330878</v>
      </c>
      <c r="C52" s="22">
        <v>254407.85</v>
      </c>
      <c r="D52" s="15">
        <f t="shared" ref="D52:D70" si="8">B52-C52</f>
        <v>76470.149999999994</v>
      </c>
      <c r="E52" s="16"/>
      <c r="F52" s="15"/>
      <c r="G52" s="22">
        <v>20583</v>
      </c>
      <c r="H52" s="22">
        <v>0</v>
      </c>
      <c r="I52" s="23">
        <f t="shared" si="6"/>
        <v>254407.85</v>
      </c>
    </row>
    <row r="53" spans="1:9" outlineLevel="1" x14ac:dyDescent="0.25">
      <c r="A53" s="14" t="s">
        <v>57</v>
      </c>
      <c r="B53" s="15">
        <v>219919</v>
      </c>
      <c r="C53" s="24">
        <v>149296.14000000001</v>
      </c>
      <c r="D53" s="15">
        <f t="shared" si="8"/>
        <v>70622.859999999986</v>
      </c>
      <c r="E53" s="16"/>
      <c r="F53" s="15"/>
      <c r="G53" s="24">
        <v>20000</v>
      </c>
      <c r="H53" s="24">
        <v>0</v>
      </c>
      <c r="I53" s="23">
        <f t="shared" si="6"/>
        <v>149296.14000000001</v>
      </c>
    </row>
    <row r="54" spans="1:9" ht="30" outlineLevel="1" x14ac:dyDescent="0.25">
      <c r="A54" s="14" t="s">
        <v>58</v>
      </c>
      <c r="B54" s="15">
        <v>824053</v>
      </c>
      <c r="C54" s="24">
        <v>615170.09</v>
      </c>
      <c r="D54" s="15">
        <f t="shared" si="8"/>
        <v>208882.91000000003</v>
      </c>
      <c r="E54" s="16"/>
      <c r="F54" s="15"/>
      <c r="G54" s="24">
        <v>9306</v>
      </c>
      <c r="H54" s="24">
        <v>388</v>
      </c>
      <c r="I54" s="23">
        <f t="shared" si="6"/>
        <v>615558.09</v>
      </c>
    </row>
    <row r="55" spans="1:9" ht="30" outlineLevel="1" x14ac:dyDescent="0.25">
      <c r="A55" s="14" t="s">
        <v>59</v>
      </c>
      <c r="B55" s="15">
        <v>2886118</v>
      </c>
      <c r="C55" s="24">
        <v>2869147.02</v>
      </c>
      <c r="D55" s="15">
        <f t="shared" si="8"/>
        <v>16970.979999999981</v>
      </c>
      <c r="E55" s="16"/>
      <c r="F55" s="15"/>
      <c r="G55" s="24">
        <v>17190</v>
      </c>
      <c r="H55" s="24">
        <v>0</v>
      </c>
      <c r="I55" s="23">
        <f t="shared" si="6"/>
        <v>2869147.02</v>
      </c>
    </row>
    <row r="56" spans="1:9" ht="24.75" customHeight="1" outlineLevel="1" x14ac:dyDescent="0.25">
      <c r="A56" s="14" t="s">
        <v>60</v>
      </c>
      <c r="B56" s="15">
        <v>3311334</v>
      </c>
      <c r="C56" s="24">
        <v>2927084.97</v>
      </c>
      <c r="D56" s="15">
        <f t="shared" si="8"/>
        <v>384249.0299999998</v>
      </c>
      <c r="E56" s="16"/>
      <c r="F56" s="15"/>
      <c r="G56" s="24">
        <v>633219</v>
      </c>
      <c r="H56" s="24">
        <v>190601.99</v>
      </c>
      <c r="I56" s="23">
        <f t="shared" si="6"/>
        <v>3117686.96</v>
      </c>
    </row>
    <row r="57" spans="1:9" ht="45" outlineLevel="1" x14ac:dyDescent="0.25">
      <c r="A57" s="14" t="s">
        <v>61</v>
      </c>
      <c r="B57" s="15">
        <v>1050731</v>
      </c>
      <c r="C57" s="24">
        <v>898498.8</v>
      </c>
      <c r="D57" s="15">
        <f t="shared" si="8"/>
        <v>152232.19999999995</v>
      </c>
      <c r="E57" s="16"/>
      <c r="F57" s="15"/>
      <c r="G57" s="24">
        <v>31819</v>
      </c>
      <c r="H57" s="24">
        <v>0</v>
      </c>
      <c r="I57" s="23">
        <f t="shared" si="6"/>
        <v>898498.8</v>
      </c>
    </row>
    <row r="58" spans="1:9" ht="60" outlineLevel="1" x14ac:dyDescent="0.25">
      <c r="A58" s="14" t="s">
        <v>62</v>
      </c>
      <c r="B58" s="15">
        <v>1070779</v>
      </c>
      <c r="C58" s="24">
        <v>1070779</v>
      </c>
      <c r="D58" s="15">
        <f t="shared" si="8"/>
        <v>0</v>
      </c>
      <c r="E58" s="16"/>
      <c r="F58" s="15"/>
      <c r="G58" s="24">
        <v>13618</v>
      </c>
      <c r="H58" s="24">
        <v>0</v>
      </c>
      <c r="I58" s="23">
        <f t="shared" si="6"/>
        <v>1070779</v>
      </c>
    </row>
    <row r="59" spans="1:9" outlineLevel="1" x14ac:dyDescent="0.25">
      <c r="A59" s="14" t="s">
        <v>63</v>
      </c>
      <c r="B59" s="15">
        <v>2316534</v>
      </c>
      <c r="C59" s="24">
        <v>2821307.32</v>
      </c>
      <c r="D59" s="15">
        <f t="shared" si="8"/>
        <v>-504773.31999999983</v>
      </c>
      <c r="E59" s="16"/>
      <c r="F59" s="15"/>
      <c r="G59" s="24">
        <v>26200</v>
      </c>
      <c r="H59" s="24">
        <v>0</v>
      </c>
      <c r="I59" s="23">
        <f t="shared" si="6"/>
        <v>2821307.32</v>
      </c>
    </row>
    <row r="60" spans="1:9" outlineLevel="1" x14ac:dyDescent="0.25">
      <c r="A60" s="14" t="s">
        <v>64</v>
      </c>
      <c r="B60" s="15">
        <v>507435</v>
      </c>
      <c r="C60" s="24">
        <v>391497.89</v>
      </c>
      <c r="D60" s="15">
        <f t="shared" si="8"/>
        <v>115937.10999999999</v>
      </c>
      <c r="E60" s="16"/>
      <c r="F60" s="15"/>
      <c r="G60" s="24">
        <v>30150</v>
      </c>
      <c r="H60" s="24">
        <v>0</v>
      </c>
      <c r="I60" s="23">
        <f t="shared" si="6"/>
        <v>391497.89</v>
      </c>
    </row>
    <row r="61" spans="1:9" outlineLevel="1" x14ac:dyDescent="0.25">
      <c r="A61" s="14" t="s">
        <v>65</v>
      </c>
      <c r="B61" s="15">
        <v>3345696</v>
      </c>
      <c r="C61" s="24">
        <v>1949593.8</v>
      </c>
      <c r="D61" s="15">
        <f t="shared" si="8"/>
        <v>1396102.2</v>
      </c>
      <c r="E61" s="16"/>
      <c r="F61" s="15"/>
      <c r="G61" s="24">
        <v>0</v>
      </c>
      <c r="H61" s="24">
        <v>0</v>
      </c>
      <c r="I61" s="23">
        <f t="shared" si="6"/>
        <v>1949593.8</v>
      </c>
    </row>
    <row r="62" spans="1:9" outlineLevel="1" x14ac:dyDescent="0.25">
      <c r="A62" s="14" t="s">
        <v>66</v>
      </c>
      <c r="B62" s="15">
        <v>1344154</v>
      </c>
      <c r="C62" s="24">
        <v>674003.67</v>
      </c>
      <c r="D62" s="15">
        <f t="shared" si="8"/>
        <v>670150.32999999996</v>
      </c>
      <c r="E62" s="16"/>
      <c r="F62" s="15"/>
      <c r="G62" s="24">
        <v>10000</v>
      </c>
      <c r="H62" s="24">
        <v>0</v>
      </c>
      <c r="I62" s="23">
        <f t="shared" si="6"/>
        <v>674003.67</v>
      </c>
    </row>
    <row r="63" spans="1:9" outlineLevel="1" x14ac:dyDescent="0.25">
      <c r="A63" s="14" t="s">
        <v>67</v>
      </c>
      <c r="B63" s="15">
        <v>1539084</v>
      </c>
      <c r="C63" s="24">
        <v>1484356.59</v>
      </c>
      <c r="D63" s="15">
        <f t="shared" si="8"/>
        <v>54727.409999999916</v>
      </c>
      <c r="E63" s="16"/>
      <c r="F63" s="15"/>
      <c r="G63" s="24">
        <v>60000</v>
      </c>
      <c r="H63" s="24">
        <v>0</v>
      </c>
      <c r="I63" s="23">
        <f t="shared" si="6"/>
        <v>1484356.59</v>
      </c>
    </row>
    <row r="64" spans="1:9" ht="30" outlineLevel="1" x14ac:dyDescent="0.25">
      <c r="A64" s="26" t="s">
        <v>68</v>
      </c>
      <c r="B64" s="15">
        <v>2254727</v>
      </c>
      <c r="C64" s="24">
        <v>2340499.7200000002</v>
      </c>
      <c r="D64" s="15">
        <f t="shared" si="8"/>
        <v>-85772.720000000205</v>
      </c>
      <c r="E64" s="16"/>
      <c r="F64" s="15"/>
      <c r="G64" s="24">
        <v>38000</v>
      </c>
      <c r="H64" s="24">
        <v>0</v>
      </c>
      <c r="I64" s="23">
        <f t="shared" si="6"/>
        <v>2340499.7200000002</v>
      </c>
    </row>
    <row r="65" spans="1:9" ht="30" outlineLevel="1" x14ac:dyDescent="0.25">
      <c r="A65" s="14" t="s">
        <v>69</v>
      </c>
      <c r="B65" s="15">
        <v>599942</v>
      </c>
      <c r="C65" s="24">
        <v>1127460.52</v>
      </c>
      <c r="D65" s="15">
        <f t="shared" si="8"/>
        <v>-527518.52</v>
      </c>
      <c r="E65" s="16"/>
      <c r="F65" s="15"/>
      <c r="G65" s="24">
        <v>20000</v>
      </c>
      <c r="H65" s="24">
        <v>0</v>
      </c>
      <c r="I65" s="23">
        <f t="shared" si="6"/>
        <v>1127460.52</v>
      </c>
    </row>
    <row r="66" spans="1:9" ht="30" outlineLevel="1" x14ac:dyDescent="0.25">
      <c r="A66" s="14" t="s">
        <v>70</v>
      </c>
      <c r="B66" s="15">
        <v>8278541</v>
      </c>
      <c r="C66" s="24">
        <v>8241006.3099999996</v>
      </c>
      <c r="D66" s="15">
        <f t="shared" si="8"/>
        <v>37534.69000000041</v>
      </c>
      <c r="E66" s="16"/>
      <c r="F66" s="15"/>
      <c r="G66" s="24">
        <v>159874</v>
      </c>
      <c r="H66" s="24">
        <v>7365</v>
      </c>
      <c r="I66" s="23">
        <f t="shared" si="6"/>
        <v>8248371.3099999996</v>
      </c>
    </row>
    <row r="67" spans="1:9" outlineLevel="1" x14ac:dyDescent="0.25">
      <c r="A67" s="14" t="s">
        <v>71</v>
      </c>
      <c r="B67" s="15">
        <v>650503</v>
      </c>
      <c r="C67" s="24">
        <v>640314.6</v>
      </c>
      <c r="D67" s="15">
        <f t="shared" si="8"/>
        <v>10188.400000000023</v>
      </c>
      <c r="E67" s="16"/>
      <c r="F67" s="15"/>
      <c r="G67" s="24">
        <v>5000</v>
      </c>
      <c r="H67" s="24">
        <v>0</v>
      </c>
      <c r="I67" s="23">
        <f t="shared" si="6"/>
        <v>640314.6</v>
      </c>
    </row>
    <row r="68" spans="1:9" ht="30" outlineLevel="1" x14ac:dyDescent="0.25">
      <c r="A68" s="14" t="s">
        <v>72</v>
      </c>
      <c r="B68" s="15">
        <v>8945832</v>
      </c>
      <c r="C68" s="24">
        <v>128962</v>
      </c>
      <c r="D68" s="15">
        <f t="shared" si="8"/>
        <v>8816870</v>
      </c>
      <c r="E68" s="16"/>
      <c r="F68" s="15"/>
      <c r="G68" s="24">
        <v>290825</v>
      </c>
      <c r="H68" s="24">
        <v>2011</v>
      </c>
      <c r="I68" s="23">
        <f t="shared" si="6"/>
        <v>130973</v>
      </c>
    </row>
    <row r="69" spans="1:9" ht="30" outlineLevel="1" x14ac:dyDescent="0.25">
      <c r="A69" s="14" t="s">
        <v>73</v>
      </c>
      <c r="B69" s="15">
        <v>2834407</v>
      </c>
      <c r="C69" s="24">
        <v>0</v>
      </c>
      <c r="D69" s="15">
        <f t="shared" si="8"/>
        <v>2834407</v>
      </c>
      <c r="E69" s="16"/>
      <c r="F69" s="15"/>
      <c r="G69" s="24">
        <v>47739</v>
      </c>
      <c r="H69" s="24">
        <v>0</v>
      </c>
      <c r="I69" s="23">
        <f t="shared" si="6"/>
        <v>0</v>
      </c>
    </row>
    <row r="70" spans="1:9" ht="45" outlineLevel="1" x14ac:dyDescent="0.25">
      <c r="A70" s="14" t="s">
        <v>74</v>
      </c>
      <c r="B70" s="15">
        <v>778047</v>
      </c>
      <c r="C70" s="24">
        <v>0</v>
      </c>
      <c r="D70" s="15">
        <f t="shared" si="8"/>
        <v>778047</v>
      </c>
      <c r="E70" s="16"/>
      <c r="F70" s="15"/>
      <c r="G70" s="24">
        <v>19000</v>
      </c>
      <c r="H70" s="24">
        <v>0</v>
      </c>
      <c r="I70" s="23">
        <f t="shared" si="6"/>
        <v>0</v>
      </c>
    </row>
    <row r="71" spans="1:9" outlineLevel="1" x14ac:dyDescent="0.25">
      <c r="A71" s="18" t="s">
        <v>75</v>
      </c>
      <c r="B71" s="19"/>
      <c r="C71" s="19"/>
      <c r="D71" s="20"/>
      <c r="E71" s="21"/>
      <c r="F71" s="19">
        <f>SUM(F72:F82)</f>
        <v>1217345</v>
      </c>
      <c r="G71" s="19">
        <f t="shared" ref="G71:H71" si="9">SUM(G72:G82)</f>
        <v>3975635</v>
      </c>
      <c r="H71" s="19">
        <f t="shared" si="9"/>
        <v>257351</v>
      </c>
      <c r="I71" s="23">
        <f t="shared" si="6"/>
        <v>257351</v>
      </c>
    </row>
    <row r="72" spans="1:9" ht="30" outlineLevel="1" x14ac:dyDescent="0.25">
      <c r="A72" s="14" t="s">
        <v>76</v>
      </c>
      <c r="B72" s="22">
        <v>5150072</v>
      </c>
      <c r="C72" s="22">
        <v>4534253.46</v>
      </c>
      <c r="D72" s="15">
        <f t="shared" ref="D72:D82" si="10">B72-C72</f>
        <v>615818.54</v>
      </c>
      <c r="E72" s="16"/>
      <c r="F72" s="22">
        <v>0</v>
      </c>
      <c r="G72" s="22">
        <v>121600</v>
      </c>
      <c r="H72" s="22">
        <v>3310</v>
      </c>
      <c r="I72" s="23">
        <f t="shared" si="6"/>
        <v>4537563.46</v>
      </c>
    </row>
    <row r="73" spans="1:9" ht="30" outlineLevel="1" x14ac:dyDescent="0.25">
      <c r="A73" s="14" t="s">
        <v>77</v>
      </c>
      <c r="B73" s="24">
        <v>4363424</v>
      </c>
      <c r="C73" s="24">
        <v>3538233.95</v>
      </c>
      <c r="D73" s="15">
        <f t="shared" si="10"/>
        <v>825190.04999999981</v>
      </c>
      <c r="E73" s="16"/>
      <c r="F73" s="24">
        <v>0</v>
      </c>
      <c r="G73" s="24">
        <v>1145243</v>
      </c>
      <c r="H73" s="24">
        <v>3290</v>
      </c>
      <c r="I73" s="23">
        <f t="shared" si="6"/>
        <v>3541523.95</v>
      </c>
    </row>
    <row r="74" spans="1:9" ht="30" outlineLevel="1" x14ac:dyDescent="0.25">
      <c r="A74" s="14" t="s">
        <v>78</v>
      </c>
      <c r="B74" s="24">
        <v>1506905</v>
      </c>
      <c r="C74" s="24">
        <v>910072.47</v>
      </c>
      <c r="D74" s="15">
        <f t="shared" si="10"/>
        <v>596832.53</v>
      </c>
      <c r="E74" s="16"/>
      <c r="F74" s="24">
        <v>0</v>
      </c>
      <c r="G74" s="24">
        <v>363448</v>
      </c>
      <c r="H74" s="24">
        <v>404</v>
      </c>
      <c r="I74" s="23">
        <f t="shared" si="6"/>
        <v>910476.47</v>
      </c>
    </row>
    <row r="75" spans="1:9" ht="45" outlineLevel="1" x14ac:dyDescent="0.25">
      <c r="A75" s="14" t="s">
        <v>79</v>
      </c>
      <c r="B75" s="24">
        <v>48056258</v>
      </c>
      <c r="C75" s="24">
        <v>927152.58</v>
      </c>
      <c r="D75" s="15">
        <f t="shared" si="10"/>
        <v>47129105.420000002</v>
      </c>
      <c r="E75" s="16"/>
      <c r="F75" s="24">
        <v>0</v>
      </c>
      <c r="G75" s="24">
        <v>620307</v>
      </c>
      <c r="H75" s="24">
        <v>0</v>
      </c>
      <c r="I75" s="23">
        <f t="shared" si="6"/>
        <v>927152.58</v>
      </c>
    </row>
    <row r="76" spans="1:9" ht="45" outlineLevel="1" x14ac:dyDescent="0.25">
      <c r="A76" s="14" t="s">
        <v>80</v>
      </c>
      <c r="B76" s="24">
        <v>36413600</v>
      </c>
      <c r="C76" s="24">
        <v>35342954.350000001</v>
      </c>
      <c r="D76" s="15">
        <f t="shared" si="10"/>
        <v>1070645.6499999985</v>
      </c>
      <c r="E76" s="16"/>
      <c r="F76" s="24">
        <v>0</v>
      </c>
      <c r="G76" s="24">
        <v>210395</v>
      </c>
      <c r="H76" s="24">
        <v>0</v>
      </c>
      <c r="I76" s="23">
        <f t="shared" si="6"/>
        <v>35342954.350000001</v>
      </c>
    </row>
    <row r="77" spans="1:9" ht="30" outlineLevel="1" x14ac:dyDescent="0.25">
      <c r="A77" s="14" t="s">
        <v>81</v>
      </c>
      <c r="B77" s="24">
        <v>3642091</v>
      </c>
      <c r="C77" s="24">
        <v>3621303.05</v>
      </c>
      <c r="D77" s="15">
        <f t="shared" si="10"/>
        <v>20787.950000000186</v>
      </c>
      <c r="E77" s="16"/>
      <c r="F77" s="24">
        <v>0</v>
      </c>
      <c r="G77" s="24">
        <v>245367</v>
      </c>
      <c r="H77" s="24">
        <v>560</v>
      </c>
      <c r="I77" s="23">
        <f t="shared" si="6"/>
        <v>3621863.05</v>
      </c>
    </row>
    <row r="78" spans="1:9" ht="30" outlineLevel="1" x14ac:dyDescent="0.25">
      <c r="A78" s="14" t="s">
        <v>82</v>
      </c>
      <c r="B78" s="24">
        <v>684491</v>
      </c>
      <c r="C78" s="24">
        <v>321541.5</v>
      </c>
      <c r="D78" s="15">
        <f t="shared" si="10"/>
        <v>362949.5</v>
      </c>
      <c r="E78" s="16"/>
      <c r="F78" s="24">
        <v>0</v>
      </c>
      <c r="G78" s="24">
        <v>310697</v>
      </c>
      <c r="H78" s="24">
        <v>177021</v>
      </c>
      <c r="I78" s="23">
        <f t="shared" ref="I78:I141" si="11">C78+H78</f>
        <v>498562.5</v>
      </c>
    </row>
    <row r="79" spans="1:9" ht="30" outlineLevel="1" x14ac:dyDescent="0.25">
      <c r="A79" s="14" t="s">
        <v>83</v>
      </c>
      <c r="B79" s="24">
        <v>7196041</v>
      </c>
      <c r="C79" s="24">
        <v>5800910.29</v>
      </c>
      <c r="D79" s="15">
        <f t="shared" si="10"/>
        <v>1395130.71</v>
      </c>
      <c r="E79" s="16"/>
      <c r="F79" s="24">
        <v>7738</v>
      </c>
      <c r="G79" s="24">
        <v>609362</v>
      </c>
      <c r="H79" s="24">
        <v>70606</v>
      </c>
      <c r="I79" s="23">
        <f t="shared" si="11"/>
        <v>5871516.29</v>
      </c>
    </row>
    <row r="80" spans="1:9" ht="45" outlineLevel="1" x14ac:dyDescent="0.25">
      <c r="A80" s="14" t="s">
        <v>84</v>
      </c>
      <c r="B80" s="24">
        <v>5950393</v>
      </c>
      <c r="C80" s="24">
        <v>67628.31</v>
      </c>
      <c r="D80" s="15">
        <f t="shared" si="10"/>
        <v>5882764.6900000004</v>
      </c>
      <c r="E80" s="16"/>
      <c r="F80" s="24">
        <v>0</v>
      </c>
      <c r="G80" s="24">
        <v>299931</v>
      </c>
      <c r="H80" s="24">
        <v>2160</v>
      </c>
      <c r="I80" s="23">
        <f t="shared" si="11"/>
        <v>69788.31</v>
      </c>
    </row>
    <row r="81" spans="1:9" ht="45" outlineLevel="1" x14ac:dyDescent="0.25">
      <c r="A81" s="14" t="s">
        <v>85</v>
      </c>
      <c r="B81" s="24">
        <v>8790431</v>
      </c>
      <c r="C81" s="24">
        <v>273610</v>
      </c>
      <c r="D81" s="15">
        <f t="shared" si="10"/>
        <v>8516821</v>
      </c>
      <c r="E81" s="16"/>
      <c r="F81" s="24">
        <v>0</v>
      </c>
      <c r="G81" s="24">
        <v>49285</v>
      </c>
      <c r="H81" s="24">
        <v>0</v>
      </c>
      <c r="I81" s="23">
        <f t="shared" si="11"/>
        <v>273610</v>
      </c>
    </row>
    <row r="82" spans="1:9" ht="45" outlineLevel="1" x14ac:dyDescent="0.25">
      <c r="A82" s="14" t="s">
        <v>86</v>
      </c>
      <c r="B82" s="24">
        <v>4866051.72</v>
      </c>
      <c r="C82" s="24">
        <v>600495.07999999996</v>
      </c>
      <c r="D82" s="15">
        <f t="shared" si="10"/>
        <v>4265556.6399999997</v>
      </c>
      <c r="E82" s="16"/>
      <c r="F82" s="24">
        <v>1209607</v>
      </c>
      <c r="G82" s="24">
        <v>0</v>
      </c>
      <c r="H82" s="24">
        <v>0</v>
      </c>
      <c r="I82" s="23">
        <f t="shared" si="11"/>
        <v>600495.07999999996</v>
      </c>
    </row>
    <row r="83" spans="1:9" s="27" customFormat="1" ht="19.5" customHeight="1" outlineLevel="1" x14ac:dyDescent="0.25">
      <c r="A83" s="18" t="s">
        <v>87</v>
      </c>
      <c r="B83" s="19"/>
      <c r="C83" s="19"/>
      <c r="D83" s="20"/>
      <c r="E83" s="21"/>
      <c r="F83" s="19">
        <f>SUM(F84:F86)</f>
        <v>350000</v>
      </c>
      <c r="G83" s="19">
        <f t="shared" ref="G83:H83" si="12">SUM(G84:G86)</f>
        <v>1465156</v>
      </c>
      <c r="H83" s="19">
        <f t="shared" si="12"/>
        <v>25675</v>
      </c>
      <c r="I83" s="23">
        <f t="shared" si="11"/>
        <v>25675</v>
      </c>
    </row>
    <row r="84" spans="1:9" ht="30" outlineLevel="1" x14ac:dyDescent="0.25">
      <c r="A84" s="14" t="s">
        <v>88</v>
      </c>
      <c r="B84" s="22">
        <v>4475754</v>
      </c>
      <c r="C84" s="22">
        <v>4223898.3</v>
      </c>
      <c r="D84" s="15">
        <f>B84-C84</f>
        <v>251855.70000000019</v>
      </c>
      <c r="E84" s="16"/>
      <c r="F84" s="22">
        <v>0</v>
      </c>
      <c r="G84" s="22">
        <v>4300</v>
      </c>
      <c r="H84" s="22">
        <v>0</v>
      </c>
      <c r="I84" s="23">
        <f t="shared" si="11"/>
        <v>4223898.3</v>
      </c>
    </row>
    <row r="85" spans="1:9" ht="75" outlineLevel="1" x14ac:dyDescent="0.25">
      <c r="A85" s="14" t="s">
        <v>89</v>
      </c>
      <c r="B85" s="24">
        <v>796104.2</v>
      </c>
      <c r="C85" s="24">
        <v>360631.22</v>
      </c>
      <c r="D85" s="15">
        <f>B85-C85</f>
        <v>435472.98</v>
      </c>
      <c r="E85" s="16"/>
      <c r="F85" s="24">
        <v>0</v>
      </c>
      <c r="G85" s="24">
        <v>455473</v>
      </c>
      <c r="H85" s="24">
        <v>25675</v>
      </c>
      <c r="I85" s="23">
        <f t="shared" si="11"/>
        <v>386306.22</v>
      </c>
    </row>
    <row r="86" spans="1:9" ht="60" outlineLevel="1" x14ac:dyDescent="0.25">
      <c r="A86" s="14" t="s">
        <v>90</v>
      </c>
      <c r="B86" s="24">
        <v>3085784</v>
      </c>
      <c r="C86" s="24">
        <v>114000</v>
      </c>
      <c r="D86" s="15">
        <f>B86-C86</f>
        <v>2971784</v>
      </c>
      <c r="E86" s="16"/>
      <c r="F86" s="24">
        <v>350000</v>
      </c>
      <c r="G86" s="24">
        <v>1005383</v>
      </c>
      <c r="H86" s="24">
        <v>0</v>
      </c>
      <c r="I86" s="23">
        <f t="shared" si="11"/>
        <v>114000</v>
      </c>
    </row>
    <row r="87" spans="1:9" outlineLevel="1" x14ac:dyDescent="0.25">
      <c r="A87" s="18" t="s">
        <v>91</v>
      </c>
      <c r="B87" s="19"/>
      <c r="C87" s="19"/>
      <c r="D87" s="20"/>
      <c r="E87" s="21"/>
      <c r="F87" s="19">
        <f>SUM(F88)</f>
        <v>0</v>
      </c>
      <c r="G87" s="19">
        <f t="shared" ref="G87:H87" si="13">SUM(G88)</f>
        <v>8000</v>
      </c>
      <c r="H87" s="19">
        <f t="shared" si="13"/>
        <v>0</v>
      </c>
      <c r="I87" s="23">
        <f t="shared" si="11"/>
        <v>0</v>
      </c>
    </row>
    <row r="88" spans="1:9" ht="45" outlineLevel="1" x14ac:dyDescent="0.25">
      <c r="A88" s="14" t="s">
        <v>92</v>
      </c>
      <c r="B88" s="24">
        <v>777022.83</v>
      </c>
      <c r="C88" s="24">
        <v>821551.09</v>
      </c>
      <c r="D88" s="15">
        <f>B88-C88</f>
        <v>-44528.260000000009</v>
      </c>
      <c r="E88" s="16"/>
      <c r="F88" s="24"/>
      <c r="G88" s="24">
        <v>8000</v>
      </c>
      <c r="H88" s="24">
        <v>0</v>
      </c>
      <c r="I88" s="23">
        <f t="shared" si="11"/>
        <v>821551.09</v>
      </c>
    </row>
    <row r="89" spans="1:9" outlineLevel="1" x14ac:dyDescent="0.25">
      <c r="A89" s="18" t="s">
        <v>93</v>
      </c>
      <c r="B89" s="19"/>
      <c r="C89" s="19"/>
      <c r="D89" s="20"/>
      <c r="E89" s="21"/>
      <c r="F89" s="19">
        <f>SUM(F90)</f>
        <v>0</v>
      </c>
      <c r="G89" s="19">
        <f t="shared" ref="G89:H89" si="14">SUM(G90)</f>
        <v>18324</v>
      </c>
      <c r="H89" s="19">
        <f t="shared" si="14"/>
        <v>0</v>
      </c>
      <c r="I89" s="23">
        <f t="shared" si="11"/>
        <v>0</v>
      </c>
    </row>
    <row r="90" spans="1:9" ht="30" outlineLevel="1" x14ac:dyDescent="0.25">
      <c r="A90" s="14" t="s">
        <v>94</v>
      </c>
      <c r="B90" s="24">
        <v>2337487</v>
      </c>
      <c r="C90" s="24">
        <v>2331419.1</v>
      </c>
      <c r="D90" s="15">
        <f>B90-C90</f>
        <v>6067.8999999999069</v>
      </c>
      <c r="E90" s="16"/>
      <c r="F90" s="24"/>
      <c r="G90" s="24">
        <v>18324</v>
      </c>
      <c r="H90" s="24">
        <v>0</v>
      </c>
      <c r="I90" s="23">
        <f t="shared" si="11"/>
        <v>2331419.1</v>
      </c>
    </row>
    <row r="91" spans="1:9" outlineLevel="1" x14ac:dyDescent="0.25">
      <c r="A91" s="18" t="s">
        <v>95</v>
      </c>
      <c r="B91" s="19"/>
      <c r="C91" s="19"/>
      <c r="D91" s="20"/>
      <c r="E91" s="21"/>
      <c r="F91" s="19">
        <f>SUM(F92:F107)</f>
        <v>2801018</v>
      </c>
      <c r="G91" s="19">
        <f t="shared" ref="G91:H91" si="15">SUM(G92:G107)</f>
        <v>18471495</v>
      </c>
      <c r="H91" s="19">
        <f t="shared" si="15"/>
        <v>755076</v>
      </c>
      <c r="I91" s="23">
        <f t="shared" si="11"/>
        <v>755076</v>
      </c>
    </row>
    <row r="92" spans="1:9" outlineLevel="1" x14ac:dyDescent="0.25">
      <c r="A92" s="14" t="s">
        <v>96</v>
      </c>
      <c r="B92" s="22"/>
      <c r="C92" s="22"/>
      <c r="D92" s="15">
        <f t="shared" ref="D92:D107" si="16">B92-C92</f>
        <v>0</v>
      </c>
      <c r="E92" s="16"/>
      <c r="F92" s="22">
        <v>600000</v>
      </c>
      <c r="G92" s="22">
        <v>604780</v>
      </c>
      <c r="H92" s="22">
        <v>0</v>
      </c>
      <c r="I92" s="23">
        <f t="shared" si="11"/>
        <v>0</v>
      </c>
    </row>
    <row r="93" spans="1:9" outlineLevel="1" x14ac:dyDescent="0.25">
      <c r="A93" s="14" t="s">
        <v>97</v>
      </c>
      <c r="B93" s="24">
        <v>6597709</v>
      </c>
      <c r="C93" s="24">
        <v>5817118.0800000001</v>
      </c>
      <c r="D93" s="15">
        <f t="shared" si="16"/>
        <v>780590.91999999993</v>
      </c>
      <c r="E93" s="16"/>
      <c r="F93" s="24">
        <v>765000</v>
      </c>
      <c r="G93" s="24">
        <v>778221</v>
      </c>
      <c r="H93" s="24">
        <v>755076</v>
      </c>
      <c r="I93" s="23">
        <f t="shared" si="11"/>
        <v>6572194.0800000001</v>
      </c>
    </row>
    <row r="94" spans="1:9" ht="30" outlineLevel="1" x14ac:dyDescent="0.25">
      <c r="A94" s="14" t="s">
        <v>98</v>
      </c>
      <c r="B94" s="24">
        <v>646435.01</v>
      </c>
      <c r="C94" s="24">
        <v>632138.1</v>
      </c>
      <c r="D94" s="15">
        <f t="shared" si="16"/>
        <v>14296.910000000033</v>
      </c>
      <c r="E94" s="16"/>
      <c r="F94" s="24">
        <v>0</v>
      </c>
      <c r="G94" s="24">
        <v>5000</v>
      </c>
      <c r="H94" s="24">
        <v>0</v>
      </c>
      <c r="I94" s="23">
        <f t="shared" si="11"/>
        <v>632138.1</v>
      </c>
    </row>
    <row r="95" spans="1:9" ht="30" outlineLevel="1" x14ac:dyDescent="0.25">
      <c r="A95" s="14" t="s">
        <v>99</v>
      </c>
      <c r="B95" s="24">
        <v>1392345</v>
      </c>
      <c r="C95" s="24">
        <v>0</v>
      </c>
      <c r="D95" s="15">
        <f t="shared" si="16"/>
        <v>1392345</v>
      </c>
      <c r="E95" s="16"/>
      <c r="F95" s="24">
        <v>0</v>
      </c>
      <c r="G95" s="24">
        <v>49326</v>
      </c>
      <c r="H95" s="24">
        <v>0</v>
      </c>
      <c r="I95" s="23">
        <f t="shared" si="11"/>
        <v>0</v>
      </c>
    </row>
    <row r="96" spans="1:9" ht="45" outlineLevel="1" x14ac:dyDescent="0.25">
      <c r="A96" s="14" t="s">
        <v>100</v>
      </c>
      <c r="B96" s="24">
        <v>43166143</v>
      </c>
      <c r="C96" s="24">
        <v>0</v>
      </c>
      <c r="D96" s="15">
        <f t="shared" si="16"/>
        <v>43166143</v>
      </c>
      <c r="E96" s="16"/>
      <c r="F96" s="24">
        <v>0</v>
      </c>
      <c r="G96" s="24">
        <v>10900</v>
      </c>
      <c r="H96" s="24">
        <v>0</v>
      </c>
      <c r="I96" s="23">
        <f t="shared" si="11"/>
        <v>0</v>
      </c>
    </row>
    <row r="97" spans="1:9" outlineLevel="1" x14ac:dyDescent="0.25">
      <c r="A97" s="14" t="s">
        <v>101</v>
      </c>
      <c r="B97" s="24">
        <v>3509596</v>
      </c>
      <c r="C97" s="24">
        <v>3487569.42</v>
      </c>
      <c r="D97" s="15">
        <f t="shared" si="16"/>
        <v>22026.580000000075</v>
      </c>
      <c r="E97" s="16"/>
      <c r="F97" s="24">
        <v>0</v>
      </c>
      <c r="G97" s="24">
        <v>48878</v>
      </c>
      <c r="H97" s="24">
        <v>0</v>
      </c>
      <c r="I97" s="23">
        <f t="shared" si="11"/>
        <v>3487569.42</v>
      </c>
    </row>
    <row r="98" spans="1:9" ht="60" outlineLevel="1" x14ac:dyDescent="0.25">
      <c r="A98" s="14" t="s">
        <v>102</v>
      </c>
      <c r="B98" s="24">
        <v>2225230</v>
      </c>
      <c r="C98" s="24">
        <v>0</v>
      </c>
      <c r="D98" s="15">
        <f t="shared" si="16"/>
        <v>2225230</v>
      </c>
      <c r="E98" s="16"/>
      <c r="F98" s="24">
        <v>0</v>
      </c>
      <c r="G98" s="24">
        <v>81865</v>
      </c>
      <c r="H98" s="24">
        <v>0</v>
      </c>
      <c r="I98" s="23">
        <f t="shared" si="11"/>
        <v>0</v>
      </c>
    </row>
    <row r="99" spans="1:9" ht="75" outlineLevel="1" x14ac:dyDescent="0.25">
      <c r="A99" s="14" t="s">
        <v>103</v>
      </c>
      <c r="B99" s="24">
        <v>5744071</v>
      </c>
      <c r="C99" s="24">
        <v>0</v>
      </c>
      <c r="D99" s="15">
        <f t="shared" si="16"/>
        <v>5744071</v>
      </c>
      <c r="E99" s="16"/>
      <c r="F99" s="24">
        <v>1436018</v>
      </c>
      <c r="G99" s="24">
        <v>162655</v>
      </c>
      <c r="H99" s="24">
        <v>0</v>
      </c>
      <c r="I99" s="23">
        <f t="shared" si="11"/>
        <v>0</v>
      </c>
    </row>
    <row r="100" spans="1:9" ht="75" outlineLevel="1" x14ac:dyDescent="0.25">
      <c r="A100" s="14" t="s">
        <v>104</v>
      </c>
      <c r="B100" s="24">
        <v>8530926</v>
      </c>
      <c r="C100" s="24"/>
      <c r="D100" s="15">
        <f t="shared" si="16"/>
        <v>8530926</v>
      </c>
      <c r="E100" s="16"/>
      <c r="F100" s="24">
        <v>0</v>
      </c>
      <c r="G100" s="24">
        <v>8530926</v>
      </c>
      <c r="H100" s="24">
        <v>0</v>
      </c>
      <c r="I100" s="23">
        <f t="shared" si="11"/>
        <v>0</v>
      </c>
    </row>
    <row r="101" spans="1:9" ht="60" outlineLevel="1" x14ac:dyDescent="0.25">
      <c r="A101" s="14" t="s">
        <v>105</v>
      </c>
      <c r="B101" s="24">
        <v>7787029</v>
      </c>
      <c r="C101" s="24">
        <v>16471.169999999998</v>
      </c>
      <c r="D101" s="15">
        <f t="shared" si="16"/>
        <v>7770557.8300000001</v>
      </c>
      <c r="E101" s="16"/>
      <c r="F101" s="24">
        <v>0</v>
      </c>
      <c r="G101" s="24">
        <v>7787029</v>
      </c>
      <c r="H101" s="24">
        <v>0</v>
      </c>
      <c r="I101" s="23">
        <f t="shared" si="11"/>
        <v>16471.169999999998</v>
      </c>
    </row>
    <row r="102" spans="1:9" ht="45" outlineLevel="1" x14ac:dyDescent="0.25">
      <c r="A102" s="14" t="s">
        <v>106</v>
      </c>
      <c r="B102" s="24">
        <v>1199503</v>
      </c>
      <c r="C102" s="24"/>
      <c r="D102" s="15">
        <f t="shared" si="16"/>
        <v>1199503</v>
      </c>
      <c r="E102" s="16"/>
      <c r="F102" s="24">
        <v>0</v>
      </c>
      <c r="G102" s="24">
        <v>25943</v>
      </c>
      <c r="H102" s="24">
        <v>0</v>
      </c>
      <c r="I102" s="23">
        <f t="shared" si="11"/>
        <v>0</v>
      </c>
    </row>
    <row r="103" spans="1:9" ht="45" outlineLevel="1" x14ac:dyDescent="0.25">
      <c r="A103" s="14" t="s">
        <v>107</v>
      </c>
      <c r="B103" s="24">
        <v>2700352</v>
      </c>
      <c r="C103" s="24">
        <v>0</v>
      </c>
      <c r="D103" s="15">
        <f t="shared" si="16"/>
        <v>2700352</v>
      </c>
      <c r="E103" s="16"/>
      <c r="F103" s="24">
        <v>0</v>
      </c>
      <c r="G103" s="24">
        <v>18310</v>
      </c>
      <c r="H103" s="24">
        <v>0</v>
      </c>
      <c r="I103" s="23">
        <f t="shared" si="11"/>
        <v>0</v>
      </c>
    </row>
    <row r="104" spans="1:9" ht="45" outlineLevel="1" x14ac:dyDescent="0.25">
      <c r="A104" s="14" t="s">
        <v>108</v>
      </c>
      <c r="B104" s="24">
        <v>953487</v>
      </c>
      <c r="C104" s="24"/>
      <c r="D104" s="15">
        <f t="shared" si="16"/>
        <v>953487</v>
      </c>
      <c r="E104" s="16"/>
      <c r="F104" s="24">
        <v>0</v>
      </c>
      <c r="G104" s="24">
        <v>9392</v>
      </c>
      <c r="H104" s="24">
        <v>0</v>
      </c>
      <c r="I104" s="23">
        <f t="shared" si="11"/>
        <v>0</v>
      </c>
    </row>
    <row r="105" spans="1:9" ht="45" outlineLevel="1" x14ac:dyDescent="0.25">
      <c r="A105" s="14" t="s">
        <v>109</v>
      </c>
      <c r="B105" s="24">
        <v>1191840</v>
      </c>
      <c r="C105" s="24"/>
      <c r="D105" s="15">
        <f t="shared" si="16"/>
        <v>1191840</v>
      </c>
      <c r="E105" s="16"/>
      <c r="F105" s="24">
        <v>0</v>
      </c>
      <c r="G105" s="24">
        <v>107450</v>
      </c>
      <c r="H105" s="24">
        <v>0</v>
      </c>
      <c r="I105" s="23">
        <f t="shared" si="11"/>
        <v>0</v>
      </c>
    </row>
    <row r="106" spans="1:9" ht="45" outlineLevel="1" x14ac:dyDescent="0.25">
      <c r="A106" s="14" t="s">
        <v>110</v>
      </c>
      <c r="B106" s="24">
        <v>2169385</v>
      </c>
      <c r="C106" s="24"/>
      <c r="D106" s="15">
        <f t="shared" si="16"/>
        <v>2169385</v>
      </c>
      <c r="E106" s="16"/>
      <c r="F106" s="24">
        <v>0</v>
      </c>
      <c r="G106" s="24">
        <v>32314</v>
      </c>
      <c r="H106" s="24">
        <v>0</v>
      </c>
      <c r="I106" s="23">
        <f t="shared" si="11"/>
        <v>0</v>
      </c>
    </row>
    <row r="107" spans="1:9" ht="75" outlineLevel="1" x14ac:dyDescent="0.25">
      <c r="A107" s="14" t="s">
        <v>111</v>
      </c>
      <c r="B107" s="24">
        <v>6691210</v>
      </c>
      <c r="C107" s="24"/>
      <c r="D107" s="15">
        <f t="shared" si="16"/>
        <v>6691210</v>
      </c>
      <c r="E107" s="16"/>
      <c r="F107" s="24">
        <v>0</v>
      </c>
      <c r="G107" s="24">
        <v>218506</v>
      </c>
      <c r="H107" s="24">
        <v>0</v>
      </c>
      <c r="I107" s="23">
        <f t="shared" si="11"/>
        <v>0</v>
      </c>
    </row>
    <row r="108" spans="1:9" ht="19.5" customHeight="1" x14ac:dyDescent="0.25">
      <c r="A108" s="7" t="s">
        <v>112</v>
      </c>
      <c r="B108" s="8"/>
      <c r="C108" s="8"/>
      <c r="D108" s="8"/>
      <c r="E108" s="9"/>
      <c r="F108" s="8">
        <f>F109+F112+F119</f>
        <v>3931393</v>
      </c>
      <c r="G108" s="8">
        <f>G109+G112+G115+G117+G119</f>
        <v>5987317</v>
      </c>
      <c r="H108" s="8">
        <f>H109+H112+H115+H117+H119</f>
        <v>277243</v>
      </c>
      <c r="I108" s="10">
        <f>I109+I112+I115+I117+I119</f>
        <v>277243</v>
      </c>
    </row>
    <row r="109" spans="1:9" outlineLevel="1" x14ac:dyDescent="0.25">
      <c r="A109" s="18" t="s">
        <v>10</v>
      </c>
      <c r="B109" s="15"/>
      <c r="C109" s="24"/>
      <c r="D109" s="15"/>
      <c r="E109" s="16"/>
      <c r="F109" s="15">
        <f>SUM(F110:F111)</f>
        <v>2903055</v>
      </c>
      <c r="G109" s="15">
        <f t="shared" ref="G109:H109" si="17">SUM(G110:G111)</f>
        <v>2822038</v>
      </c>
      <c r="H109" s="15">
        <f t="shared" si="17"/>
        <v>66932</v>
      </c>
      <c r="I109" s="17">
        <f>H109+C109</f>
        <v>66932</v>
      </c>
    </row>
    <row r="110" spans="1:9" outlineLevel="1" x14ac:dyDescent="0.25">
      <c r="A110" s="14" t="s">
        <v>11</v>
      </c>
      <c r="B110" s="15"/>
      <c r="C110" s="24"/>
      <c r="D110" s="15">
        <f>B110-C110</f>
        <v>0</v>
      </c>
      <c r="E110" s="16"/>
      <c r="F110" s="15">
        <v>1779084</v>
      </c>
      <c r="G110" s="15">
        <v>1015779</v>
      </c>
      <c r="H110" s="15">
        <v>55232</v>
      </c>
      <c r="I110" s="23">
        <f t="shared" si="11"/>
        <v>55232</v>
      </c>
    </row>
    <row r="111" spans="1:9" outlineLevel="1" x14ac:dyDescent="0.25">
      <c r="A111" s="14" t="s">
        <v>113</v>
      </c>
      <c r="B111" s="15">
        <v>7385822</v>
      </c>
      <c r="C111" s="24">
        <v>5400867</v>
      </c>
      <c r="D111" s="15">
        <f>B111-C111</f>
        <v>1984955</v>
      </c>
      <c r="E111" s="16"/>
      <c r="F111" s="15">
        <v>1123971</v>
      </c>
      <c r="G111" s="15">
        <v>1806259</v>
      </c>
      <c r="H111" s="15">
        <v>11700</v>
      </c>
      <c r="I111" s="23">
        <f t="shared" si="11"/>
        <v>5412567</v>
      </c>
    </row>
    <row r="112" spans="1:9" outlineLevel="1" x14ac:dyDescent="0.25">
      <c r="A112" s="18" t="s">
        <v>114</v>
      </c>
      <c r="B112" s="15"/>
      <c r="C112" s="24"/>
      <c r="D112" s="15">
        <f>B112-C112</f>
        <v>0</v>
      </c>
      <c r="E112" s="16"/>
      <c r="F112" s="15">
        <f>SUM(F113:F114)</f>
        <v>0</v>
      </c>
      <c r="G112" s="15">
        <f t="shared" ref="G112:H112" si="18">SUM(G113:G114)</f>
        <v>269691</v>
      </c>
      <c r="H112" s="15">
        <f t="shared" si="18"/>
        <v>136022</v>
      </c>
      <c r="I112" s="23">
        <f t="shared" si="11"/>
        <v>136022</v>
      </c>
    </row>
    <row r="113" spans="1:9" outlineLevel="1" x14ac:dyDescent="0.25">
      <c r="A113" s="14" t="s">
        <v>115</v>
      </c>
      <c r="B113" s="15">
        <v>1093817</v>
      </c>
      <c r="C113" s="24">
        <v>706887</v>
      </c>
      <c r="D113" s="15">
        <f>B113-C113</f>
        <v>386930</v>
      </c>
      <c r="E113" s="16"/>
      <c r="F113" s="15"/>
      <c r="G113" s="15">
        <v>125000</v>
      </c>
      <c r="H113" s="15">
        <v>280</v>
      </c>
      <c r="I113" s="23">
        <f t="shared" si="11"/>
        <v>707167</v>
      </c>
    </row>
    <row r="114" spans="1:9" ht="45" outlineLevel="1" x14ac:dyDescent="0.25">
      <c r="A114" s="14" t="s">
        <v>116</v>
      </c>
      <c r="B114" s="15">
        <v>2345759</v>
      </c>
      <c r="C114" s="24">
        <v>2158478</v>
      </c>
      <c r="D114" s="15">
        <f>B114-C114</f>
        <v>187281</v>
      </c>
      <c r="E114" s="16"/>
      <c r="F114" s="15"/>
      <c r="G114" s="15">
        <v>144691</v>
      </c>
      <c r="H114" s="15">
        <v>135742</v>
      </c>
      <c r="I114" s="23">
        <f t="shared" si="11"/>
        <v>2294220</v>
      </c>
    </row>
    <row r="115" spans="1:9" outlineLevel="1" x14ac:dyDescent="0.25">
      <c r="A115" s="18" t="s">
        <v>117</v>
      </c>
      <c r="B115" s="15"/>
      <c r="C115" s="24"/>
      <c r="D115" s="15"/>
      <c r="E115" s="16"/>
      <c r="F115" s="15">
        <f>SUM(F116)</f>
        <v>0</v>
      </c>
      <c r="G115" s="15">
        <f>SUM(G116)</f>
        <v>14079</v>
      </c>
      <c r="H115" s="15">
        <f>SUM(H116)</f>
        <v>9710</v>
      </c>
      <c r="I115" s="23">
        <f t="shared" si="11"/>
        <v>9710</v>
      </c>
    </row>
    <row r="116" spans="1:9" ht="45" outlineLevel="1" x14ac:dyDescent="0.25">
      <c r="A116" s="14" t="s">
        <v>118</v>
      </c>
      <c r="B116" s="15">
        <v>1173300</v>
      </c>
      <c r="C116" s="24">
        <v>1049266</v>
      </c>
      <c r="D116" s="15">
        <f>B116-C116</f>
        <v>124034</v>
      </c>
      <c r="E116" s="16"/>
      <c r="F116" s="15"/>
      <c r="G116" s="15">
        <v>14079</v>
      </c>
      <c r="H116" s="15">
        <v>9710</v>
      </c>
      <c r="I116" s="23">
        <f t="shared" si="11"/>
        <v>1058976</v>
      </c>
    </row>
    <row r="117" spans="1:9" outlineLevel="1" x14ac:dyDescent="0.25">
      <c r="A117" s="18" t="s">
        <v>119</v>
      </c>
      <c r="B117" s="15"/>
      <c r="C117" s="24"/>
      <c r="D117" s="15"/>
      <c r="E117" s="16"/>
      <c r="F117" s="15">
        <f>SUM(F118)</f>
        <v>0</v>
      </c>
      <c r="G117" s="15">
        <f>SUM(G118)</f>
        <v>36520</v>
      </c>
      <c r="H117" s="15">
        <f>SUM(H118)</f>
        <v>18259</v>
      </c>
      <c r="I117" s="23">
        <f t="shared" si="11"/>
        <v>18259</v>
      </c>
    </row>
    <row r="118" spans="1:9" ht="45" outlineLevel="1" x14ac:dyDescent="0.25">
      <c r="A118" s="14" t="s">
        <v>120</v>
      </c>
      <c r="B118" s="15">
        <v>2838500</v>
      </c>
      <c r="C118" s="24">
        <v>2777153</v>
      </c>
      <c r="D118" s="15">
        <f>B118-C118</f>
        <v>61347</v>
      </c>
      <c r="E118" s="16"/>
      <c r="F118" s="15"/>
      <c r="G118" s="15">
        <v>36520</v>
      </c>
      <c r="H118" s="15">
        <v>18259</v>
      </c>
      <c r="I118" s="23">
        <f t="shared" si="11"/>
        <v>2795412</v>
      </c>
    </row>
    <row r="119" spans="1:9" outlineLevel="1" x14ac:dyDescent="0.25">
      <c r="A119" s="18" t="s">
        <v>95</v>
      </c>
      <c r="B119" s="15"/>
      <c r="C119" s="24"/>
      <c r="D119" s="15">
        <f>B119-C119</f>
        <v>0</v>
      </c>
      <c r="E119" s="16"/>
      <c r="F119" s="15">
        <f>SUM(F120:F121)</f>
        <v>1028338</v>
      </c>
      <c r="G119" s="15">
        <f t="shared" ref="G119:H119" si="19">SUM(G120:G121)</f>
        <v>2844989</v>
      </c>
      <c r="H119" s="15">
        <f t="shared" si="19"/>
        <v>46320</v>
      </c>
      <c r="I119" s="23">
        <f t="shared" si="11"/>
        <v>46320</v>
      </c>
    </row>
    <row r="120" spans="1:9" ht="30" outlineLevel="1" x14ac:dyDescent="0.25">
      <c r="A120" s="14" t="s">
        <v>121</v>
      </c>
      <c r="B120" s="15">
        <v>1998649</v>
      </c>
      <c r="C120" s="24">
        <v>1979997</v>
      </c>
      <c r="D120" s="15">
        <f>B120-C120</f>
        <v>18652</v>
      </c>
      <c r="E120" s="16"/>
      <c r="F120" s="15"/>
      <c r="G120" s="15">
        <v>80237</v>
      </c>
      <c r="H120" s="15">
        <v>32159</v>
      </c>
      <c r="I120" s="23">
        <f t="shared" si="11"/>
        <v>2012156</v>
      </c>
    </row>
    <row r="121" spans="1:9" ht="60" outlineLevel="1" x14ac:dyDescent="0.25">
      <c r="A121" s="14" t="s">
        <v>122</v>
      </c>
      <c r="B121" s="15">
        <v>3711806</v>
      </c>
      <c r="C121" s="24">
        <v>868712</v>
      </c>
      <c r="D121" s="15">
        <f>B121-C121</f>
        <v>2843094</v>
      </c>
      <c r="E121" s="16"/>
      <c r="F121" s="15">
        <v>1028338</v>
      </c>
      <c r="G121" s="15">
        <v>2764752</v>
      </c>
      <c r="H121" s="15">
        <v>14161</v>
      </c>
      <c r="I121" s="23">
        <f t="shared" si="11"/>
        <v>882873</v>
      </c>
    </row>
    <row r="122" spans="1:9" ht="19.5" customHeight="1" x14ac:dyDescent="0.25">
      <c r="A122" s="7" t="s">
        <v>123</v>
      </c>
      <c r="B122" s="8"/>
      <c r="C122" s="8"/>
      <c r="D122" s="8"/>
      <c r="E122" s="9"/>
      <c r="F122" s="8">
        <f>F123+F128+F130+F133</f>
        <v>4143466</v>
      </c>
      <c r="G122" s="8">
        <f t="shared" ref="G122:I122" si="20">G123+G128+G130+G133</f>
        <v>6666686</v>
      </c>
      <c r="H122" s="8">
        <f t="shared" si="20"/>
        <v>755631</v>
      </c>
      <c r="I122" s="10">
        <f t="shared" si="20"/>
        <v>755631</v>
      </c>
    </row>
    <row r="123" spans="1:9" outlineLevel="1" x14ac:dyDescent="0.25">
      <c r="A123" s="18" t="s">
        <v>10</v>
      </c>
      <c r="B123" s="19"/>
      <c r="C123" s="19"/>
      <c r="D123" s="19"/>
      <c r="E123" s="21"/>
      <c r="F123" s="19">
        <f>SUM(F124:F127)</f>
        <v>1730884</v>
      </c>
      <c r="G123" s="19">
        <f t="shared" ref="G123:H123" si="21">SUM(G124:G127)</f>
        <v>1532960</v>
      </c>
      <c r="H123" s="19">
        <f t="shared" si="21"/>
        <v>400648</v>
      </c>
      <c r="I123" s="23">
        <f t="shared" si="11"/>
        <v>400648</v>
      </c>
    </row>
    <row r="124" spans="1:9" outlineLevel="1" x14ac:dyDescent="0.25">
      <c r="A124" s="14" t="s">
        <v>96</v>
      </c>
      <c r="B124" s="15"/>
      <c r="C124" s="15"/>
      <c r="D124" s="15">
        <f t="shared" ref="D124:D138" si="22">B124-C124</f>
        <v>0</v>
      </c>
      <c r="E124" s="16"/>
      <c r="F124" s="15">
        <v>500000</v>
      </c>
      <c r="G124" s="15">
        <v>485000</v>
      </c>
      <c r="H124" s="15">
        <v>211432</v>
      </c>
      <c r="I124" s="23">
        <f t="shared" si="11"/>
        <v>211432</v>
      </c>
    </row>
    <row r="125" spans="1:9" outlineLevel="1" x14ac:dyDescent="0.25">
      <c r="A125" s="14" t="s">
        <v>124</v>
      </c>
      <c r="B125" s="15"/>
      <c r="C125" s="24"/>
      <c r="D125" s="15">
        <f t="shared" si="22"/>
        <v>0</v>
      </c>
      <c r="E125" s="16"/>
      <c r="F125" s="15">
        <v>0</v>
      </c>
      <c r="G125" s="15">
        <v>75000</v>
      </c>
      <c r="H125" s="15">
        <v>69715</v>
      </c>
      <c r="I125" s="23">
        <f t="shared" si="11"/>
        <v>69715</v>
      </c>
    </row>
    <row r="126" spans="1:9" ht="45" outlineLevel="1" x14ac:dyDescent="0.25">
      <c r="A126" s="14" t="s">
        <v>125</v>
      </c>
      <c r="B126" s="15">
        <v>1747926</v>
      </c>
      <c r="C126" s="24">
        <v>1016818</v>
      </c>
      <c r="D126" s="15">
        <f t="shared" si="22"/>
        <v>731108</v>
      </c>
      <c r="E126" s="16"/>
      <c r="F126" s="15">
        <v>722193</v>
      </c>
      <c r="G126" s="15">
        <v>722193</v>
      </c>
      <c r="H126" s="15">
        <v>95501</v>
      </c>
      <c r="I126" s="23">
        <f t="shared" si="11"/>
        <v>1112319</v>
      </c>
    </row>
    <row r="127" spans="1:9" ht="45" outlineLevel="1" x14ac:dyDescent="0.25">
      <c r="A127" s="14" t="s">
        <v>126</v>
      </c>
      <c r="B127" s="15">
        <v>1527959</v>
      </c>
      <c r="C127" s="24">
        <v>39601</v>
      </c>
      <c r="D127" s="15">
        <f t="shared" si="22"/>
        <v>1488358</v>
      </c>
      <c r="E127" s="16"/>
      <c r="F127" s="15">
        <v>508691</v>
      </c>
      <c r="G127" s="15">
        <v>250767</v>
      </c>
      <c r="H127" s="15">
        <v>24000</v>
      </c>
      <c r="I127" s="23">
        <f t="shared" si="11"/>
        <v>63601</v>
      </c>
    </row>
    <row r="128" spans="1:9" outlineLevel="1" x14ac:dyDescent="0.25">
      <c r="A128" s="18" t="s">
        <v>127</v>
      </c>
      <c r="B128" s="15"/>
      <c r="C128" s="24"/>
      <c r="D128" s="15">
        <f t="shared" si="22"/>
        <v>0</v>
      </c>
      <c r="E128" s="21"/>
      <c r="F128" s="19">
        <f>F129</f>
        <v>0</v>
      </c>
      <c r="G128" s="19">
        <f t="shared" ref="G128:H128" si="23">G129</f>
        <v>257924</v>
      </c>
      <c r="H128" s="19">
        <f t="shared" si="23"/>
        <v>26700</v>
      </c>
      <c r="I128" s="23">
        <f t="shared" si="11"/>
        <v>26700</v>
      </c>
    </row>
    <row r="129" spans="1:9" ht="45" outlineLevel="1" x14ac:dyDescent="0.25">
      <c r="A129" s="14" t="s">
        <v>128</v>
      </c>
      <c r="B129" s="15">
        <v>1837389</v>
      </c>
      <c r="C129" s="24">
        <v>24451</v>
      </c>
      <c r="D129" s="15">
        <f t="shared" si="22"/>
        <v>1812938</v>
      </c>
      <c r="E129" s="16"/>
      <c r="F129" s="15"/>
      <c r="G129" s="15">
        <v>257924</v>
      </c>
      <c r="H129" s="15">
        <v>26700</v>
      </c>
      <c r="I129" s="23">
        <f t="shared" si="11"/>
        <v>51151</v>
      </c>
    </row>
    <row r="130" spans="1:9" outlineLevel="1" x14ac:dyDescent="0.25">
      <c r="A130" s="18" t="s">
        <v>75</v>
      </c>
      <c r="B130" s="15"/>
      <c r="C130" s="24"/>
      <c r="D130" s="15">
        <f t="shared" si="22"/>
        <v>0</v>
      </c>
      <c r="E130" s="21"/>
      <c r="F130" s="19">
        <f>SUM(F131:F132)</f>
        <v>2412582</v>
      </c>
      <c r="G130" s="19">
        <f>SUM(G131:G132)</f>
        <v>2217058</v>
      </c>
      <c r="H130" s="19">
        <f>SUM(H131:H132)</f>
        <v>153396</v>
      </c>
      <c r="I130" s="23">
        <f t="shared" si="11"/>
        <v>153396</v>
      </c>
    </row>
    <row r="131" spans="1:9" ht="30" outlineLevel="1" x14ac:dyDescent="0.25">
      <c r="A131" s="14" t="s">
        <v>129</v>
      </c>
      <c r="B131" s="15">
        <v>1630688</v>
      </c>
      <c r="C131" s="24">
        <v>1619109</v>
      </c>
      <c r="D131" s="15">
        <f t="shared" si="22"/>
        <v>11579</v>
      </c>
      <c r="E131" s="21"/>
      <c r="F131" s="19">
        <v>0</v>
      </c>
      <c r="G131" s="19">
        <v>8000</v>
      </c>
      <c r="H131" s="19">
        <v>4225</v>
      </c>
      <c r="I131" s="23">
        <f t="shared" si="11"/>
        <v>1623334</v>
      </c>
    </row>
    <row r="132" spans="1:9" ht="45" outlineLevel="1" x14ac:dyDescent="0.25">
      <c r="A132" s="14" t="s">
        <v>130</v>
      </c>
      <c r="B132" s="15">
        <v>9864194</v>
      </c>
      <c r="C132" s="24">
        <v>748726</v>
      </c>
      <c r="D132" s="15">
        <f t="shared" si="22"/>
        <v>9115468</v>
      </c>
      <c r="E132" s="16"/>
      <c r="F132" s="15">
        <v>2412582</v>
      </c>
      <c r="G132" s="15">
        <v>2209058</v>
      </c>
      <c r="H132" s="15">
        <v>149171</v>
      </c>
      <c r="I132" s="23">
        <f t="shared" si="11"/>
        <v>897897</v>
      </c>
    </row>
    <row r="133" spans="1:9" outlineLevel="1" x14ac:dyDescent="0.25">
      <c r="A133" s="18" t="s">
        <v>131</v>
      </c>
      <c r="B133" s="15"/>
      <c r="C133" s="24"/>
      <c r="D133" s="15">
        <f t="shared" si="22"/>
        <v>0</v>
      </c>
      <c r="E133" s="21"/>
      <c r="F133" s="19">
        <f>SUM(F134:F138)</f>
        <v>0</v>
      </c>
      <c r="G133" s="19">
        <f t="shared" ref="G133:H133" si="24">SUM(G134:G138)</f>
        <v>2658744</v>
      </c>
      <c r="H133" s="19">
        <f t="shared" si="24"/>
        <v>174887</v>
      </c>
      <c r="I133" s="23">
        <f t="shared" si="11"/>
        <v>174887</v>
      </c>
    </row>
    <row r="134" spans="1:9" ht="45" outlineLevel="1" x14ac:dyDescent="0.25">
      <c r="A134" s="14" t="s">
        <v>132</v>
      </c>
      <c r="B134" s="15">
        <v>1846827</v>
      </c>
      <c r="C134" s="24">
        <v>1770565</v>
      </c>
      <c r="D134" s="15">
        <f t="shared" si="22"/>
        <v>76262</v>
      </c>
      <c r="E134" s="16"/>
      <c r="F134" s="15"/>
      <c r="G134" s="15">
        <v>65000</v>
      </c>
      <c r="H134" s="15">
        <v>0</v>
      </c>
      <c r="I134" s="23">
        <f t="shared" si="11"/>
        <v>1770565</v>
      </c>
    </row>
    <row r="135" spans="1:9" ht="45" outlineLevel="1" x14ac:dyDescent="0.25">
      <c r="A135" s="14" t="s">
        <v>133</v>
      </c>
      <c r="B135" s="15">
        <v>4005175</v>
      </c>
      <c r="C135" s="24">
        <v>1880607</v>
      </c>
      <c r="D135" s="15">
        <f t="shared" si="22"/>
        <v>2124568</v>
      </c>
      <c r="E135" s="16"/>
      <c r="F135" s="15"/>
      <c r="G135" s="15">
        <v>50000</v>
      </c>
      <c r="H135" s="15">
        <v>0</v>
      </c>
      <c r="I135" s="23">
        <f t="shared" si="11"/>
        <v>1880607</v>
      </c>
    </row>
    <row r="136" spans="1:9" ht="75" outlineLevel="1" x14ac:dyDescent="0.25">
      <c r="A136" s="14" t="s">
        <v>134</v>
      </c>
      <c r="B136" s="15">
        <v>4696373</v>
      </c>
      <c r="C136" s="24">
        <v>1475274</v>
      </c>
      <c r="D136" s="15">
        <f t="shared" si="22"/>
        <v>3221099</v>
      </c>
      <c r="E136" s="16"/>
      <c r="F136" s="15"/>
      <c r="G136" s="15">
        <v>110582</v>
      </c>
      <c r="H136" s="15">
        <v>110582</v>
      </c>
      <c r="I136" s="23">
        <f t="shared" si="11"/>
        <v>1585856</v>
      </c>
    </row>
    <row r="137" spans="1:9" ht="45" outlineLevel="1" x14ac:dyDescent="0.25">
      <c r="A137" s="14" t="s">
        <v>135</v>
      </c>
      <c r="B137" s="15">
        <v>2453148</v>
      </c>
      <c r="C137" s="24">
        <v>2414670</v>
      </c>
      <c r="D137" s="15">
        <f t="shared" si="22"/>
        <v>38478</v>
      </c>
      <c r="E137" s="16"/>
      <c r="F137" s="15"/>
      <c r="G137" s="15">
        <v>28524</v>
      </c>
      <c r="H137" s="15">
        <v>28523</v>
      </c>
      <c r="I137" s="23">
        <f t="shared" si="11"/>
        <v>2443193</v>
      </c>
    </row>
    <row r="138" spans="1:9" ht="75" outlineLevel="1" x14ac:dyDescent="0.25">
      <c r="A138" s="14" t="s">
        <v>136</v>
      </c>
      <c r="B138" s="15">
        <v>6757833</v>
      </c>
      <c r="C138" s="24">
        <v>4331195</v>
      </c>
      <c r="D138" s="15">
        <f t="shared" si="22"/>
        <v>2426638</v>
      </c>
      <c r="E138" s="16"/>
      <c r="F138" s="15"/>
      <c r="G138" s="15">
        <v>2404638</v>
      </c>
      <c r="H138" s="15">
        <v>35782</v>
      </c>
      <c r="I138" s="23">
        <f t="shared" si="11"/>
        <v>4366977</v>
      </c>
    </row>
    <row r="139" spans="1:9" ht="20.25" customHeight="1" x14ac:dyDescent="0.25">
      <c r="A139" s="7" t="s">
        <v>137</v>
      </c>
      <c r="B139" s="28"/>
      <c r="C139" s="28"/>
      <c r="D139" s="28"/>
      <c r="E139" s="29"/>
      <c r="F139" s="28">
        <f>F140+F142+F144+F148</f>
        <v>4048689</v>
      </c>
      <c r="G139" s="28">
        <f t="shared" ref="G139:I139" si="25">G140+G142+G144+G148</f>
        <v>6048689</v>
      </c>
      <c r="H139" s="28">
        <f t="shared" si="25"/>
        <v>555287</v>
      </c>
      <c r="I139" s="17">
        <f t="shared" si="25"/>
        <v>555287</v>
      </c>
    </row>
    <row r="140" spans="1:9" outlineLevel="1" x14ac:dyDescent="0.25">
      <c r="A140" s="18" t="s">
        <v>10</v>
      </c>
      <c r="B140" s="19"/>
      <c r="C140" s="19"/>
      <c r="D140" s="19"/>
      <c r="E140" s="21"/>
      <c r="F140" s="19">
        <f>SUM(F141)</f>
        <v>500000</v>
      </c>
      <c r="G140" s="19">
        <f t="shared" ref="G140:H140" si="26">SUM(G141)</f>
        <v>1212410</v>
      </c>
      <c r="H140" s="19">
        <f t="shared" si="26"/>
        <v>11491</v>
      </c>
      <c r="I140" s="23">
        <f t="shared" si="11"/>
        <v>11491</v>
      </c>
    </row>
    <row r="141" spans="1:9" outlineLevel="1" x14ac:dyDescent="0.25">
      <c r="A141" s="14" t="s">
        <v>11</v>
      </c>
      <c r="B141" s="15"/>
      <c r="C141" s="15"/>
      <c r="D141" s="15"/>
      <c r="E141" s="16"/>
      <c r="F141" s="15">
        <v>500000</v>
      </c>
      <c r="G141" s="15">
        <v>1212410</v>
      </c>
      <c r="H141" s="15">
        <v>11491</v>
      </c>
      <c r="I141" s="23">
        <f t="shared" si="11"/>
        <v>11491</v>
      </c>
    </row>
    <row r="142" spans="1:9" outlineLevel="1" x14ac:dyDescent="0.25">
      <c r="A142" s="18" t="s">
        <v>138</v>
      </c>
      <c r="B142" s="15"/>
      <c r="C142" s="24"/>
      <c r="D142" s="19"/>
      <c r="E142" s="21"/>
      <c r="F142" s="19">
        <f>SUM(F143)</f>
        <v>0</v>
      </c>
      <c r="G142" s="19">
        <f t="shared" ref="G142:H142" si="27">SUM(G143)</f>
        <v>1588320</v>
      </c>
      <c r="H142" s="19">
        <f t="shared" si="27"/>
        <v>4433</v>
      </c>
      <c r="I142" s="23">
        <f t="shared" ref="I142:I205" si="28">C142+H142</f>
        <v>4433</v>
      </c>
    </row>
    <row r="143" spans="1:9" ht="45" outlineLevel="1" x14ac:dyDescent="0.25">
      <c r="A143" s="14" t="s">
        <v>139</v>
      </c>
      <c r="B143" s="15">
        <v>2593760</v>
      </c>
      <c r="C143" s="24">
        <v>1088940</v>
      </c>
      <c r="D143" s="15">
        <f t="shared" ref="D143:D159" si="29">B143-C143</f>
        <v>1504820</v>
      </c>
      <c r="E143" s="16"/>
      <c r="F143" s="15"/>
      <c r="G143" s="15">
        <v>1588320</v>
      </c>
      <c r="H143" s="15">
        <v>4433</v>
      </c>
      <c r="I143" s="23">
        <f t="shared" si="28"/>
        <v>1093373</v>
      </c>
    </row>
    <row r="144" spans="1:9" outlineLevel="1" x14ac:dyDescent="0.25">
      <c r="A144" s="18" t="s">
        <v>55</v>
      </c>
      <c r="B144" s="15"/>
      <c r="C144" s="24"/>
      <c r="D144" s="15">
        <f t="shared" si="29"/>
        <v>0</v>
      </c>
      <c r="E144" s="21"/>
      <c r="F144" s="19">
        <f>SUM(F145:F147)</f>
        <v>329208</v>
      </c>
      <c r="G144" s="19">
        <f t="shared" ref="G144:H144" si="30">SUM(G145:G147)</f>
        <v>195098</v>
      </c>
      <c r="H144" s="19">
        <f t="shared" si="30"/>
        <v>1500</v>
      </c>
      <c r="I144" s="23">
        <f t="shared" si="28"/>
        <v>1500</v>
      </c>
    </row>
    <row r="145" spans="1:9" ht="30" outlineLevel="1" x14ac:dyDescent="0.25">
      <c r="A145" s="14" t="s">
        <v>140</v>
      </c>
      <c r="B145" s="15">
        <v>5727266</v>
      </c>
      <c r="C145" s="24">
        <v>5713593</v>
      </c>
      <c r="D145" s="15">
        <f t="shared" si="29"/>
        <v>13673</v>
      </c>
      <c r="E145" s="16"/>
      <c r="F145" s="15"/>
      <c r="G145" s="15">
        <v>14671</v>
      </c>
      <c r="H145" s="15">
        <v>1500</v>
      </c>
      <c r="I145" s="23">
        <f t="shared" si="28"/>
        <v>5715093</v>
      </c>
    </row>
    <row r="146" spans="1:9" ht="60" outlineLevel="1" x14ac:dyDescent="0.25">
      <c r="A146" s="14" t="s">
        <v>141</v>
      </c>
      <c r="B146" s="15">
        <v>146626</v>
      </c>
      <c r="C146" s="24">
        <v>3500</v>
      </c>
      <c r="D146" s="15">
        <f t="shared" si="29"/>
        <v>143126</v>
      </c>
      <c r="E146" s="16"/>
      <c r="F146" s="15"/>
      <c r="G146" s="15">
        <v>180427</v>
      </c>
      <c r="H146" s="15">
        <v>0</v>
      </c>
      <c r="I146" s="23">
        <f t="shared" si="28"/>
        <v>3500</v>
      </c>
    </row>
    <row r="147" spans="1:9" ht="30" outlineLevel="1" x14ac:dyDescent="0.25">
      <c r="A147" s="14" t="s">
        <v>142</v>
      </c>
      <c r="B147" s="15">
        <v>2277316</v>
      </c>
      <c r="C147" s="24">
        <v>0</v>
      </c>
      <c r="D147" s="15">
        <f t="shared" si="29"/>
        <v>2277316</v>
      </c>
      <c r="E147" s="16"/>
      <c r="F147" s="15">
        <v>329208</v>
      </c>
      <c r="G147" s="15">
        <v>0</v>
      </c>
      <c r="H147" s="15">
        <v>0</v>
      </c>
      <c r="I147" s="23">
        <f t="shared" si="28"/>
        <v>0</v>
      </c>
    </row>
    <row r="148" spans="1:9" outlineLevel="1" x14ac:dyDescent="0.25">
      <c r="A148" s="18" t="s">
        <v>95</v>
      </c>
      <c r="B148" s="15"/>
      <c r="C148" s="24"/>
      <c r="D148" s="15">
        <f t="shared" si="29"/>
        <v>0</v>
      </c>
      <c r="E148" s="21"/>
      <c r="F148" s="19">
        <f>SUM(F149:F159)</f>
        <v>3219481</v>
      </c>
      <c r="G148" s="19">
        <f t="shared" ref="G148:H148" si="31">SUM(G149:G159)</f>
        <v>3052861</v>
      </c>
      <c r="H148" s="19">
        <f t="shared" si="31"/>
        <v>537863</v>
      </c>
      <c r="I148" s="23">
        <f t="shared" si="28"/>
        <v>537863</v>
      </c>
    </row>
    <row r="149" spans="1:9" ht="30" outlineLevel="1" x14ac:dyDescent="0.25">
      <c r="A149" s="14" t="s">
        <v>143</v>
      </c>
      <c r="B149" s="15">
        <v>1152528</v>
      </c>
      <c r="C149" s="24">
        <v>1204358</v>
      </c>
      <c r="D149" s="15">
        <f t="shared" si="29"/>
        <v>-51830</v>
      </c>
      <c r="E149" s="16"/>
      <c r="F149" s="15">
        <v>0</v>
      </c>
      <c r="G149" s="15">
        <v>36440</v>
      </c>
      <c r="H149" s="15">
        <v>0</v>
      </c>
      <c r="I149" s="23">
        <f t="shared" si="28"/>
        <v>1204358</v>
      </c>
    </row>
    <row r="150" spans="1:9" ht="30" outlineLevel="1" x14ac:dyDescent="0.25">
      <c r="A150" s="14" t="s">
        <v>144</v>
      </c>
      <c r="B150" s="15">
        <v>785518</v>
      </c>
      <c r="C150" s="24">
        <v>195750</v>
      </c>
      <c r="D150" s="15">
        <f t="shared" si="29"/>
        <v>589768</v>
      </c>
      <c r="E150" s="16"/>
      <c r="F150" s="15">
        <v>174395</v>
      </c>
      <c r="G150" s="15">
        <v>74395</v>
      </c>
      <c r="H150" s="15">
        <v>0</v>
      </c>
      <c r="I150" s="23">
        <f t="shared" si="28"/>
        <v>195750</v>
      </c>
    </row>
    <row r="151" spans="1:9" ht="45" outlineLevel="1" x14ac:dyDescent="0.25">
      <c r="A151" s="14" t="s">
        <v>145</v>
      </c>
      <c r="B151" s="15">
        <v>1548593</v>
      </c>
      <c r="C151" s="24">
        <v>1466901</v>
      </c>
      <c r="D151" s="15">
        <f t="shared" si="29"/>
        <v>81692</v>
      </c>
      <c r="E151" s="16"/>
      <c r="F151" s="15">
        <v>0</v>
      </c>
      <c r="G151" s="15">
        <v>110580</v>
      </c>
      <c r="H151" s="15">
        <v>25246</v>
      </c>
      <c r="I151" s="23">
        <f t="shared" si="28"/>
        <v>1492147</v>
      </c>
    </row>
    <row r="152" spans="1:9" ht="60" outlineLevel="1" x14ac:dyDescent="0.25">
      <c r="A152" s="14" t="s">
        <v>146</v>
      </c>
      <c r="B152" s="15">
        <v>2724335</v>
      </c>
      <c r="C152" s="24">
        <v>2465046</v>
      </c>
      <c r="D152" s="15">
        <f t="shared" si="29"/>
        <v>259289</v>
      </c>
      <c r="E152" s="16"/>
      <c r="F152" s="15">
        <v>0</v>
      </c>
      <c r="G152" s="15">
        <v>8486</v>
      </c>
      <c r="H152" s="15">
        <v>0</v>
      </c>
      <c r="I152" s="23">
        <f t="shared" si="28"/>
        <v>2465046</v>
      </c>
    </row>
    <row r="153" spans="1:9" ht="30" outlineLevel="1" x14ac:dyDescent="0.25">
      <c r="A153" s="14" t="s">
        <v>147</v>
      </c>
      <c r="B153" s="15">
        <v>917960</v>
      </c>
      <c r="C153" s="24">
        <v>108466</v>
      </c>
      <c r="D153" s="15">
        <f t="shared" si="29"/>
        <v>809494</v>
      </c>
      <c r="E153" s="16"/>
      <c r="F153" s="15">
        <v>787160</v>
      </c>
      <c r="G153" s="15">
        <v>0</v>
      </c>
      <c r="H153" s="15">
        <v>0</v>
      </c>
      <c r="I153" s="23">
        <f t="shared" si="28"/>
        <v>108466</v>
      </c>
    </row>
    <row r="154" spans="1:9" ht="45" outlineLevel="1" x14ac:dyDescent="0.25">
      <c r="A154" s="14" t="s">
        <v>148</v>
      </c>
      <c r="B154" s="15">
        <v>782848</v>
      </c>
      <c r="C154" s="24">
        <v>13320</v>
      </c>
      <c r="D154" s="15">
        <f t="shared" si="29"/>
        <v>769528</v>
      </c>
      <c r="E154" s="16"/>
      <c r="F154" s="15">
        <v>702816</v>
      </c>
      <c r="G154" s="15">
        <v>1599816</v>
      </c>
      <c r="H154" s="15">
        <v>0</v>
      </c>
      <c r="I154" s="23">
        <f t="shared" si="28"/>
        <v>13320</v>
      </c>
    </row>
    <row r="155" spans="1:9" ht="30" outlineLevel="1" x14ac:dyDescent="0.25">
      <c r="A155" s="14" t="s">
        <v>149</v>
      </c>
      <c r="B155" s="15">
        <v>3432452</v>
      </c>
      <c r="C155" s="24">
        <v>2722349</v>
      </c>
      <c r="D155" s="15">
        <f t="shared" si="29"/>
        <v>710103</v>
      </c>
      <c r="E155" s="16"/>
      <c r="F155" s="15">
        <v>0</v>
      </c>
      <c r="G155" s="15">
        <v>734599</v>
      </c>
      <c r="H155" s="15">
        <v>427819</v>
      </c>
      <c r="I155" s="23">
        <f t="shared" si="28"/>
        <v>3150168</v>
      </c>
    </row>
    <row r="156" spans="1:9" ht="60" outlineLevel="1" x14ac:dyDescent="0.25">
      <c r="A156" s="14" t="s">
        <v>150</v>
      </c>
      <c r="B156" s="15">
        <v>2003824</v>
      </c>
      <c r="C156" s="24">
        <v>1773423</v>
      </c>
      <c r="D156" s="15">
        <f t="shared" si="29"/>
        <v>230401</v>
      </c>
      <c r="E156" s="16"/>
      <c r="F156" s="15">
        <v>0</v>
      </c>
      <c r="G156" s="15">
        <v>27890</v>
      </c>
      <c r="H156" s="15">
        <v>23889</v>
      </c>
      <c r="I156" s="23">
        <f t="shared" si="28"/>
        <v>1797312</v>
      </c>
    </row>
    <row r="157" spans="1:9" ht="60" outlineLevel="1" x14ac:dyDescent="0.25">
      <c r="A157" s="14" t="s">
        <v>151</v>
      </c>
      <c r="B157" s="15">
        <v>1129089</v>
      </c>
      <c r="C157" s="24">
        <v>960417</v>
      </c>
      <c r="D157" s="15">
        <f t="shared" si="29"/>
        <v>168672</v>
      </c>
      <c r="E157" s="16"/>
      <c r="F157" s="15">
        <v>0</v>
      </c>
      <c r="G157" s="15">
        <v>94560</v>
      </c>
      <c r="H157" s="15">
        <v>60909</v>
      </c>
      <c r="I157" s="23">
        <f t="shared" si="28"/>
        <v>1021326</v>
      </c>
    </row>
    <row r="158" spans="1:9" ht="30" outlineLevel="1" x14ac:dyDescent="0.25">
      <c r="A158" s="14" t="s">
        <v>152</v>
      </c>
      <c r="B158" s="15">
        <v>7347054</v>
      </c>
      <c r="C158" s="24">
        <v>119053</v>
      </c>
      <c r="D158" s="15">
        <f t="shared" si="29"/>
        <v>7228001</v>
      </c>
      <c r="E158" s="16"/>
      <c r="F158" s="15">
        <v>1555110</v>
      </c>
      <c r="G158" s="15">
        <v>0</v>
      </c>
      <c r="H158" s="15">
        <v>0</v>
      </c>
      <c r="I158" s="23">
        <f t="shared" si="28"/>
        <v>119053</v>
      </c>
    </row>
    <row r="159" spans="1:9" ht="30" outlineLevel="1" x14ac:dyDescent="0.25">
      <c r="A159" s="14" t="s">
        <v>153</v>
      </c>
      <c r="B159" s="15">
        <v>2323744</v>
      </c>
      <c r="C159" s="24">
        <v>1667742</v>
      </c>
      <c r="D159" s="15">
        <f t="shared" si="29"/>
        <v>656002</v>
      </c>
      <c r="E159" s="16"/>
      <c r="F159" s="15">
        <v>0</v>
      </c>
      <c r="G159" s="15">
        <v>366095</v>
      </c>
      <c r="H159" s="15">
        <v>0</v>
      </c>
      <c r="I159" s="23">
        <f t="shared" si="28"/>
        <v>1667742</v>
      </c>
    </row>
    <row r="160" spans="1:9" ht="20.25" customHeight="1" x14ac:dyDescent="0.25">
      <c r="A160" s="7" t="s">
        <v>154</v>
      </c>
      <c r="B160" s="28"/>
      <c r="C160" s="28"/>
      <c r="D160" s="28"/>
      <c r="E160" s="29"/>
      <c r="F160" s="8">
        <f>F161+F209+F211+F226</f>
        <v>10514333</v>
      </c>
      <c r="G160" s="8">
        <f t="shared" ref="G160:I160" si="32">G161+G209+G211+G226</f>
        <v>48534219</v>
      </c>
      <c r="H160" s="8">
        <f t="shared" si="32"/>
        <v>10281918</v>
      </c>
      <c r="I160" s="10">
        <f t="shared" si="32"/>
        <v>10281918</v>
      </c>
    </row>
    <row r="161" spans="1:9" outlineLevel="1" x14ac:dyDescent="0.25">
      <c r="A161" s="18" t="s">
        <v>155</v>
      </c>
      <c r="B161" s="19"/>
      <c r="C161" s="19"/>
      <c r="D161" s="19"/>
      <c r="E161" s="21"/>
      <c r="F161" s="19">
        <f>SUM(F162:F208)</f>
        <v>0</v>
      </c>
      <c r="G161" s="19">
        <f>SUM(G162:G208)</f>
        <v>5243813</v>
      </c>
      <c r="H161" s="19">
        <v>437415</v>
      </c>
      <c r="I161" s="23">
        <f t="shared" si="28"/>
        <v>437415</v>
      </c>
    </row>
    <row r="162" spans="1:9" outlineLevel="1" x14ac:dyDescent="0.25">
      <c r="A162" s="26" t="s">
        <v>96</v>
      </c>
      <c r="B162" s="30"/>
      <c r="C162" s="30"/>
      <c r="D162" s="30"/>
      <c r="E162" s="31"/>
      <c r="F162" s="30"/>
      <c r="G162" s="30">
        <v>78170</v>
      </c>
      <c r="H162" s="30">
        <v>33524</v>
      </c>
      <c r="I162" s="23">
        <f t="shared" si="28"/>
        <v>33524</v>
      </c>
    </row>
    <row r="163" spans="1:9" outlineLevel="1" x14ac:dyDescent="0.25">
      <c r="A163" s="26" t="s">
        <v>65</v>
      </c>
      <c r="B163" s="30">
        <v>3345696</v>
      </c>
      <c r="C163" s="30">
        <v>1949593</v>
      </c>
      <c r="D163" s="30">
        <f t="shared" ref="D163:D208" si="33">B163-C163</f>
        <v>1396103</v>
      </c>
      <c r="E163" s="31"/>
      <c r="F163" s="30"/>
      <c r="G163" s="30">
        <v>250000</v>
      </c>
      <c r="H163" s="30">
        <v>0</v>
      </c>
      <c r="I163" s="23">
        <f t="shared" si="28"/>
        <v>1949593</v>
      </c>
    </row>
    <row r="164" spans="1:9" ht="45" outlineLevel="1" x14ac:dyDescent="0.25">
      <c r="A164" s="26" t="s">
        <v>156</v>
      </c>
      <c r="B164" s="30">
        <v>536135</v>
      </c>
      <c r="C164" s="30">
        <v>535073</v>
      </c>
      <c r="D164" s="30">
        <f t="shared" si="33"/>
        <v>1062</v>
      </c>
      <c r="E164" s="31"/>
      <c r="F164" s="30"/>
      <c r="G164" s="30">
        <v>20000</v>
      </c>
      <c r="H164" s="30">
        <v>0</v>
      </c>
      <c r="I164" s="23">
        <f t="shared" si="28"/>
        <v>535073</v>
      </c>
    </row>
    <row r="165" spans="1:9" ht="45" outlineLevel="1" x14ac:dyDescent="0.25">
      <c r="A165" s="26" t="s">
        <v>157</v>
      </c>
      <c r="B165" s="30">
        <v>1300221</v>
      </c>
      <c r="C165" s="30">
        <v>1276343</v>
      </c>
      <c r="D165" s="30">
        <f t="shared" si="33"/>
        <v>23878</v>
      </c>
      <c r="E165" s="31"/>
      <c r="F165" s="30"/>
      <c r="G165" s="30">
        <v>5000</v>
      </c>
      <c r="H165" s="30">
        <v>0</v>
      </c>
      <c r="I165" s="23">
        <f t="shared" si="28"/>
        <v>1276343</v>
      </c>
    </row>
    <row r="166" spans="1:9" ht="45" outlineLevel="1" x14ac:dyDescent="0.25">
      <c r="A166" s="26" t="s">
        <v>158</v>
      </c>
      <c r="B166" s="30">
        <v>2791989</v>
      </c>
      <c r="C166" s="30">
        <v>2735194</v>
      </c>
      <c r="D166" s="30">
        <f t="shared" si="33"/>
        <v>56795</v>
      </c>
      <c r="E166" s="31"/>
      <c r="F166" s="30"/>
      <c r="G166" s="30">
        <v>12500</v>
      </c>
      <c r="H166" s="30">
        <v>3493</v>
      </c>
      <c r="I166" s="23">
        <f t="shared" si="28"/>
        <v>2738687</v>
      </c>
    </row>
    <row r="167" spans="1:9" outlineLevel="1" x14ac:dyDescent="0.25">
      <c r="A167" s="26" t="s">
        <v>159</v>
      </c>
      <c r="B167" s="30">
        <v>7652308</v>
      </c>
      <c r="C167" s="30">
        <v>9157862</v>
      </c>
      <c r="D167" s="30">
        <f t="shared" si="33"/>
        <v>-1505554</v>
      </c>
      <c r="E167" s="31"/>
      <c r="F167" s="30"/>
      <c r="G167" s="30">
        <v>1000</v>
      </c>
      <c r="H167" s="30">
        <v>0</v>
      </c>
      <c r="I167" s="23">
        <f t="shared" si="28"/>
        <v>9157862</v>
      </c>
    </row>
    <row r="168" spans="1:9" outlineLevel="1" x14ac:dyDescent="0.25">
      <c r="A168" s="26" t="s">
        <v>160</v>
      </c>
      <c r="B168" s="30">
        <v>2418079</v>
      </c>
      <c r="C168" s="30">
        <v>2417567</v>
      </c>
      <c r="D168" s="30">
        <f t="shared" si="33"/>
        <v>512</v>
      </c>
      <c r="E168" s="31"/>
      <c r="F168" s="30"/>
      <c r="G168" s="30">
        <v>1000</v>
      </c>
      <c r="H168" s="30">
        <v>0</v>
      </c>
      <c r="I168" s="23">
        <f t="shared" si="28"/>
        <v>2417567</v>
      </c>
    </row>
    <row r="169" spans="1:9" outlineLevel="1" x14ac:dyDescent="0.25">
      <c r="A169" s="26" t="s">
        <v>161</v>
      </c>
      <c r="B169" s="30">
        <v>2885163</v>
      </c>
      <c r="C169" s="30">
        <v>3270003</v>
      </c>
      <c r="D169" s="30">
        <f t="shared" si="33"/>
        <v>-384840</v>
      </c>
      <c r="E169" s="31"/>
      <c r="F169" s="30"/>
      <c r="G169" s="30">
        <v>1000</v>
      </c>
      <c r="H169" s="30">
        <v>0</v>
      </c>
      <c r="I169" s="23">
        <f t="shared" si="28"/>
        <v>3270003</v>
      </c>
    </row>
    <row r="170" spans="1:9" ht="30" outlineLevel="1" x14ac:dyDescent="0.25">
      <c r="A170" s="26" t="s">
        <v>162</v>
      </c>
      <c r="B170" s="30">
        <v>10426340</v>
      </c>
      <c r="C170" s="30">
        <v>11904297</v>
      </c>
      <c r="D170" s="30">
        <f t="shared" si="33"/>
        <v>-1477957</v>
      </c>
      <c r="E170" s="31"/>
      <c r="F170" s="30"/>
      <c r="G170" s="30">
        <v>1000</v>
      </c>
      <c r="H170" s="30">
        <v>0</v>
      </c>
      <c r="I170" s="23">
        <f t="shared" si="28"/>
        <v>11904297</v>
      </c>
    </row>
    <row r="171" spans="1:9" outlineLevel="1" x14ac:dyDescent="0.25">
      <c r="A171" s="26" t="s">
        <v>163</v>
      </c>
      <c r="B171" s="30">
        <v>10218344</v>
      </c>
      <c r="C171" s="30">
        <v>9631851</v>
      </c>
      <c r="D171" s="30">
        <f t="shared" si="33"/>
        <v>586493</v>
      </c>
      <c r="E171" s="31"/>
      <c r="F171" s="30"/>
      <c r="G171" s="30">
        <v>32000</v>
      </c>
      <c r="H171" s="30">
        <v>0</v>
      </c>
      <c r="I171" s="23">
        <f t="shared" si="28"/>
        <v>9631851</v>
      </c>
    </row>
    <row r="172" spans="1:9" ht="30" outlineLevel="1" x14ac:dyDescent="0.25">
      <c r="A172" s="26" t="s">
        <v>164</v>
      </c>
      <c r="B172" s="30">
        <v>13105185</v>
      </c>
      <c r="C172" s="30">
        <v>14390004</v>
      </c>
      <c r="D172" s="30">
        <f t="shared" si="33"/>
        <v>-1284819</v>
      </c>
      <c r="E172" s="31"/>
      <c r="F172" s="30"/>
      <c r="G172" s="30">
        <v>1000</v>
      </c>
      <c r="H172" s="30">
        <v>0</v>
      </c>
      <c r="I172" s="23">
        <f t="shared" si="28"/>
        <v>14390004</v>
      </c>
    </row>
    <row r="173" spans="1:9" ht="30" outlineLevel="1" x14ac:dyDescent="0.25">
      <c r="A173" s="26" t="s">
        <v>165</v>
      </c>
      <c r="B173" s="30">
        <v>6866722</v>
      </c>
      <c r="C173" s="30">
        <v>8182361</v>
      </c>
      <c r="D173" s="30">
        <f t="shared" si="33"/>
        <v>-1315639</v>
      </c>
      <c r="E173" s="31"/>
      <c r="F173" s="30"/>
      <c r="G173" s="30">
        <v>1000</v>
      </c>
      <c r="H173" s="30">
        <v>0</v>
      </c>
      <c r="I173" s="23">
        <f t="shared" si="28"/>
        <v>8182361</v>
      </c>
    </row>
    <row r="174" spans="1:9" outlineLevel="1" x14ac:dyDescent="0.25">
      <c r="A174" s="26" t="s">
        <v>166</v>
      </c>
      <c r="B174" s="30">
        <v>35161921</v>
      </c>
      <c r="C174" s="30">
        <v>31627632</v>
      </c>
      <c r="D174" s="30">
        <f t="shared" si="33"/>
        <v>3534289</v>
      </c>
      <c r="E174" s="31"/>
      <c r="F174" s="30"/>
      <c r="G174" s="30">
        <v>68000</v>
      </c>
      <c r="H174" s="30">
        <v>67230</v>
      </c>
      <c r="I174" s="23">
        <f t="shared" si="28"/>
        <v>31694862</v>
      </c>
    </row>
    <row r="175" spans="1:9" outlineLevel="1" x14ac:dyDescent="0.25">
      <c r="A175" s="26" t="s">
        <v>167</v>
      </c>
      <c r="B175" s="30">
        <v>9803543</v>
      </c>
      <c r="C175" s="30">
        <v>9800978</v>
      </c>
      <c r="D175" s="30">
        <f t="shared" si="33"/>
        <v>2565</v>
      </c>
      <c r="E175" s="31"/>
      <c r="F175" s="30"/>
      <c r="G175" s="30">
        <v>790</v>
      </c>
      <c r="H175" s="30">
        <v>0</v>
      </c>
      <c r="I175" s="23">
        <f t="shared" si="28"/>
        <v>9800978</v>
      </c>
    </row>
    <row r="176" spans="1:9" outlineLevel="1" x14ac:dyDescent="0.25">
      <c r="A176" s="26" t="s">
        <v>168</v>
      </c>
      <c r="B176" s="30">
        <v>7792305</v>
      </c>
      <c r="C176" s="30">
        <v>7453376</v>
      </c>
      <c r="D176" s="30">
        <f t="shared" si="33"/>
        <v>338929</v>
      </c>
      <c r="E176" s="31"/>
      <c r="F176" s="30"/>
      <c r="G176" s="30">
        <v>11000</v>
      </c>
      <c r="H176" s="30">
        <v>4355</v>
      </c>
      <c r="I176" s="23">
        <f t="shared" si="28"/>
        <v>7457731</v>
      </c>
    </row>
    <row r="177" spans="1:9" outlineLevel="1" x14ac:dyDescent="0.25">
      <c r="A177" s="26" t="s">
        <v>169</v>
      </c>
      <c r="B177" s="30">
        <v>29006696</v>
      </c>
      <c r="C177" s="30">
        <v>28082309</v>
      </c>
      <c r="D177" s="30">
        <f t="shared" si="33"/>
        <v>924387</v>
      </c>
      <c r="E177" s="31"/>
      <c r="F177" s="30"/>
      <c r="G177" s="30">
        <v>11490</v>
      </c>
      <c r="H177" s="30">
        <v>7672</v>
      </c>
      <c r="I177" s="23">
        <f t="shared" si="28"/>
        <v>28089981</v>
      </c>
    </row>
    <row r="178" spans="1:9" outlineLevel="1" x14ac:dyDescent="0.25">
      <c r="A178" s="26" t="s">
        <v>170</v>
      </c>
      <c r="B178" s="30">
        <v>35012462</v>
      </c>
      <c r="C178" s="30">
        <v>34758125</v>
      </c>
      <c r="D178" s="30">
        <f t="shared" si="33"/>
        <v>254337</v>
      </c>
      <c r="E178" s="31"/>
      <c r="F178" s="30"/>
      <c r="G178" s="30">
        <v>14660</v>
      </c>
      <c r="H178" s="30">
        <v>8709</v>
      </c>
      <c r="I178" s="23">
        <f t="shared" si="28"/>
        <v>34766834</v>
      </c>
    </row>
    <row r="179" spans="1:9" outlineLevel="1" x14ac:dyDescent="0.25">
      <c r="A179" s="26" t="s">
        <v>171</v>
      </c>
      <c r="B179" s="30">
        <v>14813700</v>
      </c>
      <c r="C179" s="30">
        <v>14811771</v>
      </c>
      <c r="D179" s="30">
        <f t="shared" si="33"/>
        <v>1929</v>
      </c>
      <c r="E179" s="31"/>
      <c r="F179" s="30"/>
      <c r="G179" s="30">
        <v>2980</v>
      </c>
      <c r="H179" s="30">
        <v>0</v>
      </c>
      <c r="I179" s="23">
        <f t="shared" si="28"/>
        <v>14811771</v>
      </c>
    </row>
    <row r="180" spans="1:9" outlineLevel="1" x14ac:dyDescent="0.25">
      <c r="A180" s="26" t="s">
        <v>172</v>
      </c>
      <c r="B180" s="30">
        <v>4258581</v>
      </c>
      <c r="C180" s="30">
        <v>4437676</v>
      </c>
      <c r="D180" s="30">
        <f t="shared" si="33"/>
        <v>-179095</v>
      </c>
      <c r="E180" s="31"/>
      <c r="F180" s="30"/>
      <c r="G180" s="30">
        <v>1000</v>
      </c>
      <c r="H180" s="30">
        <v>0</v>
      </c>
      <c r="I180" s="23">
        <f t="shared" si="28"/>
        <v>4437676</v>
      </c>
    </row>
    <row r="181" spans="1:9" outlineLevel="1" x14ac:dyDescent="0.25">
      <c r="A181" s="26" t="s">
        <v>173</v>
      </c>
      <c r="B181" s="30">
        <v>14463040</v>
      </c>
      <c r="C181" s="30">
        <v>14349268</v>
      </c>
      <c r="D181" s="30">
        <f t="shared" si="33"/>
        <v>113772</v>
      </c>
      <c r="E181" s="31"/>
      <c r="F181" s="30"/>
      <c r="G181" s="30">
        <v>60000</v>
      </c>
      <c r="H181" s="30">
        <v>0</v>
      </c>
      <c r="I181" s="23">
        <f t="shared" si="28"/>
        <v>14349268</v>
      </c>
    </row>
    <row r="182" spans="1:9" outlineLevel="1" x14ac:dyDescent="0.25">
      <c r="A182" s="26" t="s">
        <v>174</v>
      </c>
      <c r="B182" s="30">
        <v>7207135</v>
      </c>
      <c r="C182" s="30">
        <v>6179301</v>
      </c>
      <c r="D182" s="30">
        <f t="shared" si="33"/>
        <v>1027834</v>
      </c>
      <c r="E182" s="31"/>
      <c r="F182" s="30"/>
      <c r="G182" s="30">
        <v>65000</v>
      </c>
      <c r="H182" s="30">
        <v>0</v>
      </c>
      <c r="I182" s="23">
        <f t="shared" si="28"/>
        <v>6179301</v>
      </c>
    </row>
    <row r="183" spans="1:9" outlineLevel="1" x14ac:dyDescent="0.25">
      <c r="A183" s="26" t="s">
        <v>175</v>
      </c>
      <c r="B183" s="30">
        <v>10580702</v>
      </c>
      <c r="C183" s="30">
        <v>8837268</v>
      </c>
      <c r="D183" s="30">
        <f t="shared" si="33"/>
        <v>1743434</v>
      </c>
      <c r="E183" s="31"/>
      <c r="F183" s="30"/>
      <c r="G183" s="30">
        <v>36430</v>
      </c>
      <c r="H183" s="30">
        <v>0</v>
      </c>
      <c r="I183" s="23">
        <f t="shared" si="28"/>
        <v>8837268</v>
      </c>
    </row>
    <row r="184" spans="1:9" outlineLevel="1" x14ac:dyDescent="0.25">
      <c r="A184" s="26" t="s">
        <v>176</v>
      </c>
      <c r="B184" s="30">
        <v>25393552</v>
      </c>
      <c r="C184" s="30">
        <v>24077282</v>
      </c>
      <c r="D184" s="30">
        <f t="shared" si="33"/>
        <v>1316270</v>
      </c>
      <c r="E184" s="31"/>
      <c r="F184" s="30"/>
      <c r="G184" s="30">
        <v>48500</v>
      </c>
      <c r="H184" s="30">
        <v>28391</v>
      </c>
      <c r="I184" s="23">
        <f t="shared" si="28"/>
        <v>24105673</v>
      </c>
    </row>
    <row r="185" spans="1:9" outlineLevel="1" x14ac:dyDescent="0.25">
      <c r="A185" s="26" t="s">
        <v>177</v>
      </c>
      <c r="B185" s="30">
        <v>11734823</v>
      </c>
      <c r="C185" s="30">
        <v>11243449</v>
      </c>
      <c r="D185" s="30">
        <f t="shared" si="33"/>
        <v>491374</v>
      </c>
      <c r="E185" s="31"/>
      <c r="F185" s="30"/>
      <c r="G185" s="30">
        <v>67700</v>
      </c>
      <c r="H185" s="30">
        <v>38133</v>
      </c>
      <c r="I185" s="23">
        <f t="shared" si="28"/>
        <v>11281582</v>
      </c>
    </row>
    <row r="186" spans="1:9" ht="30" outlineLevel="1" x14ac:dyDescent="0.25">
      <c r="A186" s="32" t="s">
        <v>178</v>
      </c>
      <c r="B186" s="30"/>
      <c r="C186" s="30"/>
      <c r="D186" s="30">
        <f t="shared" si="33"/>
        <v>0</v>
      </c>
      <c r="E186" s="31"/>
      <c r="F186" s="30"/>
      <c r="G186" s="30">
        <v>1752700</v>
      </c>
      <c r="H186" s="30">
        <v>178298</v>
      </c>
      <c r="I186" s="23">
        <f t="shared" si="28"/>
        <v>178298</v>
      </c>
    </row>
    <row r="187" spans="1:9" ht="60" outlineLevel="1" x14ac:dyDescent="0.25">
      <c r="A187" s="26" t="s">
        <v>179</v>
      </c>
      <c r="B187" s="30">
        <v>1908514</v>
      </c>
      <c r="C187" s="30">
        <v>1881427</v>
      </c>
      <c r="D187" s="30">
        <f t="shared" si="33"/>
        <v>27087</v>
      </c>
      <c r="E187" s="31"/>
      <c r="F187" s="30"/>
      <c r="G187" s="30">
        <v>20000</v>
      </c>
      <c r="H187" s="30">
        <v>0</v>
      </c>
      <c r="I187" s="23">
        <f t="shared" si="28"/>
        <v>1881427</v>
      </c>
    </row>
    <row r="188" spans="1:9" ht="45" outlineLevel="1" x14ac:dyDescent="0.25">
      <c r="A188" s="26" t="s">
        <v>180</v>
      </c>
      <c r="B188" s="30">
        <v>3380763</v>
      </c>
      <c r="C188" s="30">
        <v>3448116</v>
      </c>
      <c r="D188" s="30">
        <f t="shared" si="33"/>
        <v>-67353</v>
      </c>
      <c r="E188" s="31"/>
      <c r="F188" s="30"/>
      <c r="G188" s="30">
        <v>7720</v>
      </c>
      <c r="H188" s="30">
        <v>246</v>
      </c>
      <c r="I188" s="23">
        <f t="shared" si="28"/>
        <v>3448362</v>
      </c>
    </row>
    <row r="189" spans="1:9" ht="45" outlineLevel="1" x14ac:dyDescent="0.25">
      <c r="A189" s="26" t="s">
        <v>181</v>
      </c>
      <c r="B189" s="30">
        <v>5772147</v>
      </c>
      <c r="C189" s="30">
        <v>5892123</v>
      </c>
      <c r="D189" s="30">
        <f t="shared" si="33"/>
        <v>-119976</v>
      </c>
      <c r="E189" s="31"/>
      <c r="F189" s="30"/>
      <c r="G189" s="30">
        <v>25000</v>
      </c>
      <c r="H189" s="30">
        <v>246</v>
      </c>
      <c r="I189" s="23">
        <f t="shared" si="28"/>
        <v>5892369</v>
      </c>
    </row>
    <row r="190" spans="1:9" ht="60" outlineLevel="1" x14ac:dyDescent="0.25">
      <c r="A190" s="26" t="s">
        <v>182</v>
      </c>
      <c r="B190" s="30">
        <v>3032345</v>
      </c>
      <c r="C190" s="30">
        <v>2966882</v>
      </c>
      <c r="D190" s="30">
        <f t="shared" si="33"/>
        <v>65463</v>
      </c>
      <c r="E190" s="31"/>
      <c r="F190" s="30"/>
      <c r="G190" s="30">
        <v>36050</v>
      </c>
      <c r="H190" s="30">
        <v>11695</v>
      </c>
      <c r="I190" s="23">
        <f t="shared" si="28"/>
        <v>2978577</v>
      </c>
    </row>
    <row r="191" spans="1:9" ht="45" outlineLevel="1" x14ac:dyDescent="0.25">
      <c r="A191" s="26" t="s">
        <v>183</v>
      </c>
      <c r="B191" s="30">
        <v>9935668</v>
      </c>
      <c r="C191" s="30">
        <v>9292398</v>
      </c>
      <c r="D191" s="30">
        <f t="shared" si="33"/>
        <v>643270</v>
      </c>
      <c r="E191" s="31"/>
      <c r="F191" s="30"/>
      <c r="G191" s="30">
        <v>46600</v>
      </c>
      <c r="H191" s="30">
        <v>16153</v>
      </c>
      <c r="I191" s="23">
        <f t="shared" si="28"/>
        <v>9308551</v>
      </c>
    </row>
    <row r="192" spans="1:9" ht="45" outlineLevel="1" x14ac:dyDescent="0.25">
      <c r="A192" s="26" t="s">
        <v>184</v>
      </c>
      <c r="B192" s="30">
        <v>3012605</v>
      </c>
      <c r="C192" s="30">
        <v>3631529</v>
      </c>
      <c r="D192" s="30">
        <f t="shared" si="33"/>
        <v>-618924</v>
      </c>
      <c r="E192" s="31"/>
      <c r="F192" s="30"/>
      <c r="G192" s="30">
        <v>18000</v>
      </c>
      <c r="H192" s="30">
        <v>246</v>
      </c>
      <c r="I192" s="23">
        <f t="shared" si="28"/>
        <v>3631775</v>
      </c>
    </row>
    <row r="193" spans="1:9" ht="60" outlineLevel="1" x14ac:dyDescent="0.25">
      <c r="A193" s="26" t="s">
        <v>185</v>
      </c>
      <c r="B193" s="30">
        <v>1134404</v>
      </c>
      <c r="C193" s="30">
        <v>856956</v>
      </c>
      <c r="D193" s="30">
        <f t="shared" si="33"/>
        <v>277448</v>
      </c>
      <c r="E193" s="31"/>
      <c r="F193" s="30"/>
      <c r="G193" s="30">
        <v>10500</v>
      </c>
      <c r="H193" s="30">
        <v>613</v>
      </c>
      <c r="I193" s="23">
        <f t="shared" si="28"/>
        <v>857569</v>
      </c>
    </row>
    <row r="194" spans="1:9" ht="45" outlineLevel="1" x14ac:dyDescent="0.25">
      <c r="A194" s="26" t="s">
        <v>186</v>
      </c>
      <c r="B194" s="30">
        <v>1321364</v>
      </c>
      <c r="C194" s="30">
        <v>1212950</v>
      </c>
      <c r="D194" s="30">
        <f t="shared" si="33"/>
        <v>108414</v>
      </c>
      <c r="E194" s="31"/>
      <c r="F194" s="30"/>
      <c r="G194" s="30">
        <v>8730</v>
      </c>
      <c r="H194" s="30">
        <v>0</v>
      </c>
      <c r="I194" s="23">
        <f t="shared" si="28"/>
        <v>1212950</v>
      </c>
    </row>
    <row r="195" spans="1:9" ht="45" outlineLevel="1" x14ac:dyDescent="0.25">
      <c r="A195" s="26" t="s">
        <v>187</v>
      </c>
      <c r="B195" s="30">
        <v>1284934</v>
      </c>
      <c r="C195" s="30">
        <v>1219284</v>
      </c>
      <c r="D195" s="30">
        <f t="shared" si="33"/>
        <v>65650</v>
      </c>
      <c r="E195" s="31"/>
      <c r="F195" s="30"/>
      <c r="G195" s="30">
        <v>6400</v>
      </c>
      <c r="H195" s="30">
        <v>0</v>
      </c>
      <c r="I195" s="23">
        <f t="shared" si="28"/>
        <v>1219284</v>
      </c>
    </row>
    <row r="196" spans="1:9" ht="60" outlineLevel="1" x14ac:dyDescent="0.25">
      <c r="A196" s="26" t="s">
        <v>188</v>
      </c>
      <c r="B196" s="30">
        <v>1307182</v>
      </c>
      <c r="C196" s="30">
        <v>1213111</v>
      </c>
      <c r="D196" s="30">
        <f t="shared" si="33"/>
        <v>94071</v>
      </c>
      <c r="E196" s="31"/>
      <c r="F196" s="30"/>
      <c r="G196" s="30">
        <v>6000</v>
      </c>
      <c r="H196" s="30">
        <v>0</v>
      </c>
      <c r="I196" s="23">
        <f t="shared" si="28"/>
        <v>1213111</v>
      </c>
    </row>
    <row r="197" spans="1:9" ht="45" outlineLevel="1" x14ac:dyDescent="0.25">
      <c r="A197" s="26" t="s">
        <v>189</v>
      </c>
      <c r="B197" s="30">
        <v>1203154</v>
      </c>
      <c r="C197" s="30">
        <v>1202108</v>
      </c>
      <c r="D197" s="30">
        <f t="shared" si="33"/>
        <v>1046</v>
      </c>
      <c r="E197" s="31"/>
      <c r="F197" s="30"/>
      <c r="G197" s="30">
        <v>6045</v>
      </c>
      <c r="H197" s="30">
        <v>0</v>
      </c>
      <c r="I197" s="23">
        <f t="shared" si="28"/>
        <v>1202108</v>
      </c>
    </row>
    <row r="198" spans="1:9" ht="60" outlineLevel="1" x14ac:dyDescent="0.25">
      <c r="A198" s="26" t="s">
        <v>190</v>
      </c>
      <c r="B198" s="30">
        <v>1087045</v>
      </c>
      <c r="C198" s="30">
        <v>1148585</v>
      </c>
      <c r="D198" s="30">
        <f t="shared" si="33"/>
        <v>-61540</v>
      </c>
      <c r="E198" s="31"/>
      <c r="F198" s="30"/>
      <c r="G198" s="30">
        <v>6000</v>
      </c>
      <c r="H198" s="30">
        <v>0</v>
      </c>
      <c r="I198" s="23">
        <f t="shared" si="28"/>
        <v>1148585</v>
      </c>
    </row>
    <row r="199" spans="1:9" ht="30" outlineLevel="1" x14ac:dyDescent="0.25">
      <c r="A199" s="26" t="s">
        <v>191</v>
      </c>
      <c r="B199" s="30">
        <v>16689815</v>
      </c>
      <c r="C199" s="30">
        <v>1841</v>
      </c>
      <c r="D199" s="30">
        <f t="shared" si="33"/>
        <v>16687974</v>
      </c>
      <c r="E199" s="31"/>
      <c r="F199" s="30"/>
      <c r="G199" s="30">
        <v>526960</v>
      </c>
      <c r="H199" s="30">
        <v>824</v>
      </c>
      <c r="I199" s="23">
        <f t="shared" si="28"/>
        <v>2665</v>
      </c>
    </row>
    <row r="200" spans="1:9" ht="60" outlineLevel="1" x14ac:dyDescent="0.25">
      <c r="A200" s="26" t="s">
        <v>192</v>
      </c>
      <c r="B200" s="30">
        <v>1401817</v>
      </c>
      <c r="C200" s="30">
        <v>1228828</v>
      </c>
      <c r="D200" s="30">
        <f t="shared" si="33"/>
        <v>172989</v>
      </c>
      <c r="E200" s="31"/>
      <c r="F200" s="30"/>
      <c r="G200" s="30">
        <v>58620</v>
      </c>
      <c r="H200" s="30">
        <v>35115</v>
      </c>
      <c r="I200" s="23">
        <f t="shared" si="28"/>
        <v>1263943</v>
      </c>
    </row>
    <row r="201" spans="1:9" ht="30" outlineLevel="1" x14ac:dyDescent="0.25">
      <c r="A201" s="26" t="s">
        <v>193</v>
      </c>
      <c r="B201" s="30">
        <v>16357371</v>
      </c>
      <c r="C201" s="30">
        <v>1642</v>
      </c>
      <c r="D201" s="30">
        <f t="shared" si="33"/>
        <v>16355729</v>
      </c>
      <c r="E201" s="31"/>
      <c r="F201" s="30"/>
      <c r="G201" s="30">
        <v>1260</v>
      </c>
      <c r="H201" s="30">
        <v>0</v>
      </c>
      <c r="I201" s="23">
        <f t="shared" si="28"/>
        <v>1642</v>
      </c>
    </row>
    <row r="202" spans="1:9" ht="30" outlineLevel="1" x14ac:dyDescent="0.25">
      <c r="A202" s="26" t="s">
        <v>194</v>
      </c>
      <c r="B202" s="30">
        <v>27312547</v>
      </c>
      <c r="C202" s="30">
        <v>1642</v>
      </c>
      <c r="D202" s="30">
        <f t="shared" si="33"/>
        <v>27310905</v>
      </c>
      <c r="E202" s="31"/>
      <c r="F202" s="30"/>
      <c r="G202" s="30">
        <v>1500</v>
      </c>
      <c r="H202" s="30">
        <v>0</v>
      </c>
      <c r="I202" s="23">
        <f t="shared" si="28"/>
        <v>1642</v>
      </c>
    </row>
    <row r="203" spans="1:9" ht="30" outlineLevel="1" x14ac:dyDescent="0.25">
      <c r="A203" s="26" t="s">
        <v>195</v>
      </c>
      <c r="B203" s="30">
        <v>14257201</v>
      </c>
      <c r="C203" s="30">
        <v>1642</v>
      </c>
      <c r="D203" s="30">
        <f t="shared" si="33"/>
        <v>14255559</v>
      </c>
      <c r="E203" s="31"/>
      <c r="F203" s="30"/>
      <c r="G203" s="30">
        <v>2950</v>
      </c>
      <c r="H203" s="30">
        <v>0</v>
      </c>
      <c r="I203" s="23">
        <f t="shared" si="28"/>
        <v>1642</v>
      </c>
    </row>
    <row r="204" spans="1:9" ht="30" outlineLevel="1" x14ac:dyDescent="0.25">
      <c r="A204" s="26" t="s">
        <v>196</v>
      </c>
      <c r="B204" s="30">
        <v>21891998</v>
      </c>
      <c r="C204" s="30"/>
      <c r="D204" s="30">
        <f t="shared" si="33"/>
        <v>21891998</v>
      </c>
      <c r="E204" s="31"/>
      <c r="F204" s="30"/>
      <c r="G204" s="30">
        <v>703200</v>
      </c>
      <c r="H204" s="30">
        <v>824</v>
      </c>
      <c r="I204" s="23">
        <f t="shared" si="28"/>
        <v>824</v>
      </c>
    </row>
    <row r="205" spans="1:9" ht="30" outlineLevel="1" x14ac:dyDescent="0.25">
      <c r="A205" s="26" t="s">
        <v>197</v>
      </c>
      <c r="B205" s="30">
        <v>17297146</v>
      </c>
      <c r="C205" s="30">
        <v>73344</v>
      </c>
      <c r="D205" s="30">
        <f t="shared" si="33"/>
        <v>17223802</v>
      </c>
      <c r="E205" s="31"/>
      <c r="F205" s="30"/>
      <c r="G205" s="30">
        <v>633460</v>
      </c>
      <c r="H205" s="30">
        <v>824</v>
      </c>
      <c r="I205" s="23">
        <f t="shared" si="28"/>
        <v>74168</v>
      </c>
    </row>
    <row r="206" spans="1:9" ht="30" outlineLevel="1" x14ac:dyDescent="0.25">
      <c r="A206" s="26" t="s">
        <v>198</v>
      </c>
      <c r="B206" s="30">
        <v>12593305</v>
      </c>
      <c r="C206" s="30">
        <v>73344</v>
      </c>
      <c r="D206" s="30">
        <f t="shared" si="33"/>
        <v>12519961</v>
      </c>
      <c r="E206" s="31"/>
      <c r="F206" s="30"/>
      <c r="G206" s="30">
        <v>519698</v>
      </c>
      <c r="H206" s="30">
        <v>824</v>
      </c>
      <c r="I206" s="23">
        <f t="shared" ref="I206:I243" si="34">C206+H206</f>
        <v>74168</v>
      </c>
    </row>
    <row r="207" spans="1:9" ht="30" outlineLevel="1" x14ac:dyDescent="0.25">
      <c r="A207" s="26" t="s">
        <v>199</v>
      </c>
      <c r="B207" s="30">
        <v>2155332</v>
      </c>
      <c r="C207" s="30">
        <v>64146</v>
      </c>
      <c r="D207" s="30">
        <f t="shared" si="33"/>
        <v>2091186</v>
      </c>
      <c r="E207" s="31"/>
      <c r="F207" s="30"/>
      <c r="G207" s="30">
        <v>52200</v>
      </c>
      <c r="H207" s="30">
        <v>0</v>
      </c>
      <c r="I207" s="23">
        <f t="shared" si="34"/>
        <v>64146</v>
      </c>
    </row>
    <row r="208" spans="1:9" ht="45" outlineLevel="1" x14ac:dyDescent="0.25">
      <c r="A208" s="26" t="s">
        <v>200</v>
      </c>
      <c r="B208" s="30">
        <v>1204433</v>
      </c>
      <c r="C208" s="30">
        <v>46304</v>
      </c>
      <c r="D208" s="30">
        <f t="shared" si="33"/>
        <v>1158129</v>
      </c>
      <c r="E208" s="31"/>
      <c r="F208" s="30"/>
      <c r="G208" s="30">
        <v>3000</v>
      </c>
      <c r="H208" s="33">
        <v>0</v>
      </c>
      <c r="I208" s="23">
        <f t="shared" si="34"/>
        <v>46304</v>
      </c>
    </row>
    <row r="209" spans="1:9" outlineLevel="1" x14ac:dyDescent="0.25">
      <c r="A209" s="11" t="s">
        <v>119</v>
      </c>
      <c r="B209" s="30"/>
      <c r="C209" s="30"/>
      <c r="D209" s="12"/>
      <c r="E209" s="13"/>
      <c r="F209" s="12">
        <f>SUM(F210)</f>
        <v>0</v>
      </c>
      <c r="G209" s="12">
        <f t="shared" ref="G209:H209" si="35">SUM(G210)</f>
        <v>1900</v>
      </c>
      <c r="H209" s="12">
        <f t="shared" si="35"/>
        <v>0</v>
      </c>
      <c r="I209" s="23">
        <f t="shared" si="34"/>
        <v>0</v>
      </c>
    </row>
    <row r="210" spans="1:9" outlineLevel="1" x14ac:dyDescent="0.25">
      <c r="A210" s="26" t="s">
        <v>201</v>
      </c>
      <c r="B210" s="30"/>
      <c r="C210" s="30"/>
      <c r="D210" s="30"/>
      <c r="E210" s="31"/>
      <c r="F210" s="30"/>
      <c r="G210" s="30">
        <v>1900</v>
      </c>
      <c r="H210" s="30">
        <v>0</v>
      </c>
      <c r="I210" s="23">
        <f t="shared" si="34"/>
        <v>0</v>
      </c>
    </row>
    <row r="211" spans="1:9" outlineLevel="1" x14ac:dyDescent="0.25">
      <c r="A211" s="11" t="s">
        <v>202</v>
      </c>
      <c r="B211" s="30"/>
      <c r="C211" s="30"/>
      <c r="D211" s="12"/>
      <c r="E211" s="13"/>
      <c r="F211" s="12">
        <f>SUM(F212:F225)</f>
        <v>2240000</v>
      </c>
      <c r="G211" s="12">
        <f t="shared" ref="G211:H211" si="36">SUM(G212:G225)</f>
        <v>11400400</v>
      </c>
      <c r="H211" s="12">
        <f t="shared" si="36"/>
        <v>5735986</v>
      </c>
      <c r="I211" s="23">
        <f t="shared" si="34"/>
        <v>5735986</v>
      </c>
    </row>
    <row r="212" spans="1:9" ht="30" outlineLevel="1" x14ac:dyDescent="0.25">
      <c r="A212" s="26" t="s">
        <v>203</v>
      </c>
      <c r="B212" s="30">
        <v>17144000</v>
      </c>
      <c r="C212" s="30">
        <v>15141153</v>
      </c>
      <c r="D212" s="30">
        <f t="shared" ref="D212:D230" si="37">B212-C212</f>
        <v>2002847</v>
      </c>
      <c r="E212" s="31"/>
      <c r="F212" s="30">
        <v>0</v>
      </c>
      <c r="G212" s="30">
        <v>513600</v>
      </c>
      <c r="H212" s="30">
        <v>52261</v>
      </c>
      <c r="I212" s="23">
        <f t="shared" si="34"/>
        <v>15193414</v>
      </c>
    </row>
    <row r="213" spans="1:9" ht="30" outlineLevel="1" x14ac:dyDescent="0.25">
      <c r="A213" s="26" t="s">
        <v>204</v>
      </c>
      <c r="B213" s="30">
        <v>12350762</v>
      </c>
      <c r="C213" s="30">
        <v>7236811</v>
      </c>
      <c r="D213" s="30">
        <f t="shared" si="37"/>
        <v>5113951</v>
      </c>
      <c r="E213" s="31"/>
      <c r="F213" s="30">
        <v>0</v>
      </c>
      <c r="G213" s="30">
        <v>541500</v>
      </c>
      <c r="H213" s="30">
        <v>188214</v>
      </c>
      <c r="I213" s="23">
        <f t="shared" si="34"/>
        <v>7425025</v>
      </c>
    </row>
    <row r="214" spans="1:9" ht="30" outlineLevel="1" x14ac:dyDescent="0.25">
      <c r="A214" s="26" t="s">
        <v>205</v>
      </c>
      <c r="B214" s="30">
        <v>69409724</v>
      </c>
      <c r="C214" s="30">
        <v>55521184</v>
      </c>
      <c r="D214" s="30">
        <f t="shared" si="37"/>
        <v>13888540</v>
      </c>
      <c r="E214" s="31"/>
      <c r="F214" s="30">
        <v>0</v>
      </c>
      <c r="G214" s="30">
        <v>550000</v>
      </c>
      <c r="H214" s="30">
        <v>306626</v>
      </c>
      <c r="I214" s="23">
        <f t="shared" si="34"/>
        <v>55827810</v>
      </c>
    </row>
    <row r="215" spans="1:9" ht="30" outlineLevel="1" x14ac:dyDescent="0.25">
      <c r="A215" s="26" t="s">
        <v>206</v>
      </c>
      <c r="B215" s="30">
        <v>67246910</v>
      </c>
      <c r="C215" s="30">
        <v>57365807</v>
      </c>
      <c r="D215" s="30">
        <f t="shared" si="37"/>
        <v>9881103</v>
      </c>
      <c r="E215" s="31"/>
      <c r="F215" s="30">
        <v>2240000</v>
      </c>
      <c r="G215" s="30">
        <v>690100</v>
      </c>
      <c r="H215" s="30">
        <v>276344</v>
      </c>
      <c r="I215" s="23">
        <f t="shared" si="34"/>
        <v>57642151</v>
      </c>
    </row>
    <row r="216" spans="1:9" ht="30" outlineLevel="1" x14ac:dyDescent="0.25">
      <c r="A216" s="26" t="s">
        <v>207</v>
      </c>
      <c r="B216" s="30">
        <v>16752822</v>
      </c>
      <c r="C216" s="30">
        <v>19668317</v>
      </c>
      <c r="D216" s="30">
        <f t="shared" si="37"/>
        <v>-2915495</v>
      </c>
      <c r="E216" s="31"/>
      <c r="F216" s="30">
        <v>0</v>
      </c>
      <c r="G216" s="30">
        <v>330000</v>
      </c>
      <c r="H216" s="30">
        <v>0</v>
      </c>
      <c r="I216" s="23">
        <f t="shared" si="34"/>
        <v>19668317</v>
      </c>
    </row>
    <row r="217" spans="1:9" ht="45" outlineLevel="1" x14ac:dyDescent="0.25">
      <c r="A217" s="26" t="s">
        <v>208</v>
      </c>
      <c r="B217" s="30">
        <v>46197902</v>
      </c>
      <c r="C217" s="30">
        <v>37279810</v>
      </c>
      <c r="D217" s="30">
        <f t="shared" si="37"/>
        <v>8918092</v>
      </c>
      <c r="E217" s="31"/>
      <c r="F217" s="30">
        <v>0</v>
      </c>
      <c r="G217" s="30">
        <v>545000</v>
      </c>
      <c r="H217" s="30">
        <v>282781</v>
      </c>
      <c r="I217" s="23">
        <f t="shared" si="34"/>
        <v>37562591</v>
      </c>
    </row>
    <row r="218" spans="1:9" ht="30" outlineLevel="1" x14ac:dyDescent="0.25">
      <c r="A218" s="26" t="s">
        <v>209</v>
      </c>
      <c r="B218" s="30">
        <v>27673027</v>
      </c>
      <c r="C218" s="30">
        <v>24109401</v>
      </c>
      <c r="D218" s="30">
        <f t="shared" si="37"/>
        <v>3563626</v>
      </c>
      <c r="E218" s="31"/>
      <c r="F218" s="30">
        <v>0</v>
      </c>
      <c r="G218" s="30">
        <v>515000</v>
      </c>
      <c r="H218" s="30">
        <v>95384</v>
      </c>
      <c r="I218" s="23">
        <f t="shared" si="34"/>
        <v>24204785</v>
      </c>
    </row>
    <row r="219" spans="1:9" ht="30" outlineLevel="1" x14ac:dyDescent="0.25">
      <c r="A219" s="26" t="s">
        <v>210</v>
      </c>
      <c r="B219" s="30">
        <v>58476522</v>
      </c>
      <c r="C219" s="30">
        <v>52003455</v>
      </c>
      <c r="D219" s="30">
        <f t="shared" si="37"/>
        <v>6473067</v>
      </c>
      <c r="E219" s="31"/>
      <c r="F219" s="30">
        <v>0</v>
      </c>
      <c r="G219" s="30">
        <v>690500</v>
      </c>
      <c r="H219" s="30">
        <v>193874</v>
      </c>
      <c r="I219" s="23">
        <f t="shared" si="34"/>
        <v>52197329</v>
      </c>
    </row>
    <row r="220" spans="1:9" ht="30" outlineLevel="1" x14ac:dyDescent="0.25">
      <c r="A220" s="26" t="s">
        <v>211</v>
      </c>
      <c r="B220" s="30">
        <v>103621433</v>
      </c>
      <c r="C220" s="30">
        <v>136597741</v>
      </c>
      <c r="D220" s="30">
        <f t="shared" si="37"/>
        <v>-32976308</v>
      </c>
      <c r="E220" s="31"/>
      <c r="F220" s="30">
        <v>0</v>
      </c>
      <c r="G220" s="30">
        <v>117000</v>
      </c>
      <c r="H220" s="30">
        <v>99948</v>
      </c>
      <c r="I220" s="23">
        <f t="shared" si="34"/>
        <v>136697689</v>
      </c>
    </row>
    <row r="221" spans="1:9" ht="30" outlineLevel="1" x14ac:dyDescent="0.25">
      <c r="A221" s="26" t="s">
        <v>212</v>
      </c>
      <c r="B221" s="30">
        <v>61067718</v>
      </c>
      <c r="C221" s="30">
        <v>57060511</v>
      </c>
      <c r="D221" s="30">
        <f t="shared" si="37"/>
        <v>4007207</v>
      </c>
      <c r="E221" s="31"/>
      <c r="F221" s="30">
        <v>0</v>
      </c>
      <c r="G221" s="30">
        <v>3377000</v>
      </c>
      <c r="H221" s="30">
        <v>3153362</v>
      </c>
      <c r="I221" s="23">
        <f t="shared" si="34"/>
        <v>60213873</v>
      </c>
    </row>
    <row r="222" spans="1:9" ht="30" outlineLevel="1" x14ac:dyDescent="0.25">
      <c r="A222" s="26" t="s">
        <v>213</v>
      </c>
      <c r="B222" s="30">
        <v>18106148</v>
      </c>
      <c r="C222" s="30">
        <v>16870938</v>
      </c>
      <c r="D222" s="30">
        <f t="shared" si="37"/>
        <v>1235210</v>
      </c>
      <c r="E222" s="31"/>
      <c r="F222" s="30">
        <v>0</v>
      </c>
      <c r="G222" s="30">
        <v>313600</v>
      </c>
      <c r="H222" s="30">
        <v>54768</v>
      </c>
      <c r="I222" s="23">
        <f t="shared" si="34"/>
        <v>16925706</v>
      </c>
    </row>
    <row r="223" spans="1:9" ht="75" outlineLevel="1" x14ac:dyDescent="0.25">
      <c r="A223" s="32" t="s">
        <v>214</v>
      </c>
      <c r="B223" s="30"/>
      <c r="C223" s="30"/>
      <c r="D223" s="30">
        <f t="shared" si="37"/>
        <v>0</v>
      </c>
      <c r="E223" s="31"/>
      <c r="F223" s="30">
        <v>0</v>
      </c>
      <c r="G223" s="30">
        <v>2979800</v>
      </c>
      <c r="H223" s="30">
        <v>1004227</v>
      </c>
      <c r="I223" s="23">
        <f t="shared" si="34"/>
        <v>1004227</v>
      </c>
    </row>
    <row r="224" spans="1:9" ht="45" outlineLevel="1" x14ac:dyDescent="0.25">
      <c r="A224" s="26" t="s">
        <v>215</v>
      </c>
      <c r="B224" s="30">
        <v>4321250</v>
      </c>
      <c r="C224" s="30">
        <v>39765</v>
      </c>
      <c r="D224" s="30">
        <f t="shared" si="37"/>
        <v>4281485</v>
      </c>
      <c r="E224" s="31"/>
      <c r="F224" s="30">
        <v>0</v>
      </c>
      <c r="G224" s="30">
        <v>23000</v>
      </c>
      <c r="H224" s="30">
        <v>11500</v>
      </c>
      <c r="I224" s="23">
        <f t="shared" si="34"/>
        <v>51265</v>
      </c>
    </row>
    <row r="225" spans="1:9" ht="45" outlineLevel="1" x14ac:dyDescent="0.25">
      <c r="A225" s="26" t="s">
        <v>216</v>
      </c>
      <c r="B225" s="30">
        <v>695929</v>
      </c>
      <c r="C225" s="30">
        <v>101254</v>
      </c>
      <c r="D225" s="30">
        <f t="shared" si="37"/>
        <v>594675</v>
      </c>
      <c r="E225" s="31"/>
      <c r="F225" s="30">
        <v>0</v>
      </c>
      <c r="G225" s="30">
        <v>214300</v>
      </c>
      <c r="H225" s="33">
        <v>16697</v>
      </c>
      <c r="I225" s="23">
        <f t="shared" si="34"/>
        <v>117951</v>
      </c>
    </row>
    <row r="226" spans="1:9" outlineLevel="1" x14ac:dyDescent="0.25">
      <c r="A226" s="18" t="s">
        <v>217</v>
      </c>
      <c r="B226" s="15"/>
      <c r="C226" s="15"/>
      <c r="D226" s="15">
        <f t="shared" si="37"/>
        <v>0</v>
      </c>
      <c r="E226" s="21"/>
      <c r="F226" s="19">
        <f>SUM(F227:F230)</f>
        <v>8274333</v>
      </c>
      <c r="G226" s="19">
        <f t="shared" ref="G226:H226" si="38">SUM(G227:G230)</f>
        <v>31888106</v>
      </c>
      <c r="H226" s="19">
        <f t="shared" si="38"/>
        <v>4108517</v>
      </c>
      <c r="I226" s="23">
        <f t="shared" si="34"/>
        <v>4108517</v>
      </c>
    </row>
    <row r="227" spans="1:9" outlineLevel="1" x14ac:dyDescent="0.25">
      <c r="A227" s="14" t="s">
        <v>96</v>
      </c>
      <c r="B227" s="15"/>
      <c r="C227" s="15"/>
      <c r="D227" s="15">
        <f t="shared" si="37"/>
        <v>0</v>
      </c>
      <c r="E227" s="16"/>
      <c r="F227" s="15">
        <v>0</v>
      </c>
      <c r="G227" s="15">
        <v>1000</v>
      </c>
      <c r="H227" s="15">
        <v>0</v>
      </c>
      <c r="I227" s="23">
        <f t="shared" si="34"/>
        <v>0</v>
      </c>
    </row>
    <row r="228" spans="1:9" ht="30" outlineLevel="1" x14ac:dyDescent="0.25">
      <c r="A228" s="14" t="s">
        <v>218</v>
      </c>
      <c r="B228" s="15">
        <v>36977286</v>
      </c>
      <c r="C228" s="15">
        <v>34066873</v>
      </c>
      <c r="D228" s="15">
        <f t="shared" si="37"/>
        <v>2910413</v>
      </c>
      <c r="E228" s="16"/>
      <c r="F228" s="15">
        <v>1368160</v>
      </c>
      <c r="G228" s="15">
        <v>1417760</v>
      </c>
      <c r="H228" s="15">
        <v>328897</v>
      </c>
      <c r="I228" s="23">
        <f t="shared" si="34"/>
        <v>34395770</v>
      </c>
    </row>
    <row r="229" spans="1:9" ht="30" outlineLevel="1" x14ac:dyDescent="0.25">
      <c r="A229" s="14" t="s">
        <v>219</v>
      </c>
      <c r="B229" s="15">
        <v>88657387</v>
      </c>
      <c r="C229" s="15">
        <v>58236121</v>
      </c>
      <c r="D229" s="15">
        <f t="shared" si="37"/>
        <v>30421266</v>
      </c>
      <c r="E229" s="16"/>
      <c r="F229" s="15">
        <v>6906173</v>
      </c>
      <c r="G229" s="15">
        <v>30467759</v>
      </c>
      <c r="H229" s="15">
        <v>3779620</v>
      </c>
      <c r="I229" s="23">
        <f t="shared" si="34"/>
        <v>62015741</v>
      </c>
    </row>
    <row r="230" spans="1:9" ht="30" outlineLevel="1" x14ac:dyDescent="0.25">
      <c r="A230" s="14" t="s">
        <v>220</v>
      </c>
      <c r="B230" s="15">
        <v>34016961</v>
      </c>
      <c r="C230" s="15">
        <v>866387</v>
      </c>
      <c r="D230" s="15">
        <f t="shared" si="37"/>
        <v>33150574</v>
      </c>
      <c r="E230" s="16"/>
      <c r="F230" s="15">
        <v>0</v>
      </c>
      <c r="G230" s="15">
        <v>1587</v>
      </c>
      <c r="H230" s="15">
        <v>0</v>
      </c>
      <c r="I230" s="23">
        <f t="shared" si="34"/>
        <v>866387</v>
      </c>
    </row>
    <row r="231" spans="1:9" ht="21.75" customHeight="1" x14ac:dyDescent="0.25">
      <c r="A231" s="7" t="s">
        <v>221</v>
      </c>
      <c r="B231" s="28"/>
      <c r="C231" s="28"/>
      <c r="D231" s="28"/>
      <c r="E231" s="29"/>
      <c r="F231" s="8">
        <f>F232+F234</f>
        <v>11854224</v>
      </c>
      <c r="G231" s="8">
        <f t="shared" ref="G231:I231" si="39">G232+G234</f>
        <v>13571284</v>
      </c>
      <c r="H231" s="8">
        <f t="shared" si="39"/>
        <v>623360</v>
      </c>
      <c r="I231" s="10">
        <f t="shared" si="39"/>
        <v>623360</v>
      </c>
    </row>
    <row r="232" spans="1:9" outlineLevel="1" x14ac:dyDescent="0.25">
      <c r="A232" s="18" t="s">
        <v>222</v>
      </c>
      <c r="B232" s="15"/>
      <c r="C232" s="15"/>
      <c r="D232" s="19"/>
      <c r="E232" s="21"/>
      <c r="F232" s="19">
        <f>F233</f>
        <v>0</v>
      </c>
      <c r="G232" s="19">
        <f t="shared" ref="G232:H232" si="40">G233</f>
        <v>2114922</v>
      </c>
      <c r="H232" s="19">
        <f t="shared" si="40"/>
        <v>111422</v>
      </c>
      <c r="I232" s="23">
        <f t="shared" si="34"/>
        <v>111422</v>
      </c>
    </row>
    <row r="233" spans="1:9" ht="60" outlineLevel="1" x14ac:dyDescent="0.25">
      <c r="A233" s="14" t="s">
        <v>223</v>
      </c>
      <c r="B233" s="15">
        <v>9997706</v>
      </c>
      <c r="C233" s="15">
        <v>1578075</v>
      </c>
      <c r="D233" s="15">
        <f>B233-C233</f>
        <v>8419631</v>
      </c>
      <c r="E233" s="16"/>
      <c r="F233" s="15"/>
      <c r="G233" s="15">
        <v>2114922</v>
      </c>
      <c r="H233" s="15">
        <v>111422</v>
      </c>
      <c r="I233" s="23">
        <f t="shared" si="34"/>
        <v>1689497</v>
      </c>
    </row>
    <row r="234" spans="1:9" outlineLevel="1" x14ac:dyDescent="0.25">
      <c r="A234" s="18" t="s">
        <v>16</v>
      </c>
      <c r="B234" s="15"/>
      <c r="C234" s="15"/>
      <c r="D234" s="19"/>
      <c r="E234" s="21"/>
      <c r="F234" s="19">
        <f>SUM(F235:F240)</f>
        <v>11854224</v>
      </c>
      <c r="G234" s="19">
        <f t="shared" ref="G234:H234" si="41">SUM(G235:G240)</f>
        <v>11456362</v>
      </c>
      <c r="H234" s="19">
        <f t="shared" si="41"/>
        <v>511938</v>
      </c>
      <c r="I234" s="23">
        <f t="shared" si="34"/>
        <v>511938</v>
      </c>
    </row>
    <row r="235" spans="1:9" ht="45" outlineLevel="1" x14ac:dyDescent="0.25">
      <c r="A235" s="14" t="s">
        <v>224</v>
      </c>
      <c r="B235" s="15">
        <v>13022876</v>
      </c>
      <c r="C235" s="15">
        <v>4857865</v>
      </c>
      <c r="D235" s="15">
        <f t="shared" ref="D235:D240" si="42">B235-C235</f>
        <v>8165011</v>
      </c>
      <c r="E235" s="16"/>
      <c r="F235" s="15">
        <v>3250000</v>
      </c>
      <c r="G235" s="15">
        <v>2362815</v>
      </c>
      <c r="H235" s="15">
        <v>159569</v>
      </c>
      <c r="I235" s="23">
        <f t="shared" si="34"/>
        <v>5017434</v>
      </c>
    </row>
    <row r="236" spans="1:9" ht="30" outlineLevel="1" x14ac:dyDescent="0.25">
      <c r="A236" s="14" t="s">
        <v>225</v>
      </c>
      <c r="B236" s="15">
        <v>2585381</v>
      </c>
      <c r="C236" s="15">
        <v>2155058</v>
      </c>
      <c r="D236" s="15">
        <f t="shared" si="42"/>
        <v>430323</v>
      </c>
      <c r="E236" s="16"/>
      <c r="F236" s="15">
        <v>0</v>
      </c>
      <c r="G236" s="15">
        <v>309725</v>
      </c>
      <c r="H236" s="15">
        <v>34153</v>
      </c>
      <c r="I236" s="23">
        <f t="shared" si="34"/>
        <v>2189211</v>
      </c>
    </row>
    <row r="237" spans="1:9" ht="45" outlineLevel="1" x14ac:dyDescent="0.25">
      <c r="A237" s="14" t="s">
        <v>226</v>
      </c>
      <c r="B237" s="15">
        <v>5711826</v>
      </c>
      <c r="C237" s="15">
        <v>759210</v>
      </c>
      <c r="D237" s="15">
        <f t="shared" si="42"/>
        <v>4952616</v>
      </c>
      <c r="E237" s="16"/>
      <c r="F237" s="15">
        <v>2000000</v>
      </c>
      <c r="G237" s="15">
        <v>3296645</v>
      </c>
      <c r="H237" s="15">
        <v>15154</v>
      </c>
      <c r="I237" s="23">
        <f t="shared" si="34"/>
        <v>774364</v>
      </c>
    </row>
    <row r="238" spans="1:9" ht="60" outlineLevel="1" x14ac:dyDescent="0.25">
      <c r="A238" s="14" t="s">
        <v>227</v>
      </c>
      <c r="B238" s="15">
        <v>288999</v>
      </c>
      <c r="C238" s="15">
        <v>263550</v>
      </c>
      <c r="D238" s="15">
        <f t="shared" si="42"/>
        <v>25449</v>
      </c>
      <c r="E238" s="16"/>
      <c r="F238" s="15">
        <v>0</v>
      </c>
      <c r="G238" s="15">
        <v>5353</v>
      </c>
      <c r="H238" s="15">
        <v>5353</v>
      </c>
      <c r="I238" s="23">
        <f t="shared" si="34"/>
        <v>268903</v>
      </c>
    </row>
    <row r="239" spans="1:9" ht="45" outlineLevel="1" x14ac:dyDescent="0.25">
      <c r="A239" s="14" t="s">
        <v>228</v>
      </c>
      <c r="B239" s="15">
        <v>9773167</v>
      </c>
      <c r="C239" s="15">
        <v>3378992</v>
      </c>
      <c r="D239" s="15">
        <f t="shared" si="42"/>
        <v>6394175</v>
      </c>
      <c r="E239" s="16"/>
      <c r="F239" s="15">
        <v>6604224</v>
      </c>
      <c r="G239" s="15">
        <v>4604224</v>
      </c>
      <c r="H239" s="15">
        <v>297709</v>
      </c>
      <c r="I239" s="23">
        <f t="shared" si="34"/>
        <v>3676701</v>
      </c>
    </row>
    <row r="240" spans="1:9" ht="45" outlineLevel="1" x14ac:dyDescent="0.25">
      <c r="A240" s="14" t="s">
        <v>229</v>
      </c>
      <c r="B240" s="15">
        <v>810872</v>
      </c>
      <c r="C240" s="15">
        <v>22696</v>
      </c>
      <c r="D240" s="15">
        <f t="shared" si="42"/>
        <v>788176</v>
      </c>
      <c r="E240" s="16"/>
      <c r="F240" s="15">
        <v>0</v>
      </c>
      <c r="G240" s="15">
        <v>877600</v>
      </c>
      <c r="H240" s="15">
        <v>0</v>
      </c>
      <c r="I240" s="23">
        <f t="shared" si="34"/>
        <v>22696</v>
      </c>
    </row>
    <row r="241" spans="1:9" ht="18.75" customHeight="1" x14ac:dyDescent="0.25">
      <c r="A241" s="7" t="s">
        <v>230</v>
      </c>
      <c r="B241" s="34"/>
      <c r="C241" s="34"/>
      <c r="D241" s="34"/>
      <c r="E241" s="29"/>
      <c r="F241" s="35">
        <f>F242</f>
        <v>0</v>
      </c>
      <c r="G241" s="35">
        <f t="shared" ref="G241:I241" si="43">G242</f>
        <v>1107530</v>
      </c>
      <c r="H241" s="35">
        <f t="shared" si="43"/>
        <v>250823</v>
      </c>
      <c r="I241" s="36">
        <f t="shared" si="43"/>
        <v>250823</v>
      </c>
    </row>
    <row r="242" spans="1:9" outlineLevel="1" x14ac:dyDescent="0.25">
      <c r="A242" s="18" t="s">
        <v>231</v>
      </c>
      <c r="B242" s="15"/>
      <c r="C242" s="15"/>
      <c r="D242" s="19"/>
      <c r="E242" s="21"/>
      <c r="F242" s="19">
        <f>SUM(F243)</f>
        <v>0</v>
      </c>
      <c r="G242" s="19">
        <f t="shared" ref="G242:H242" si="44">SUM(G243)</f>
        <v>1107530</v>
      </c>
      <c r="H242" s="19">
        <f t="shared" si="44"/>
        <v>250823</v>
      </c>
      <c r="I242" s="23">
        <f t="shared" si="34"/>
        <v>250823</v>
      </c>
    </row>
    <row r="243" spans="1:9" ht="60" outlineLevel="2" x14ac:dyDescent="0.25">
      <c r="A243" s="14" t="s">
        <v>232</v>
      </c>
      <c r="B243" s="15">
        <v>8072267</v>
      </c>
      <c r="C243" s="15">
        <v>1016342</v>
      </c>
      <c r="D243" s="15">
        <f>B243-C243</f>
        <v>7055925</v>
      </c>
      <c r="E243" s="16"/>
      <c r="F243" s="15"/>
      <c r="G243" s="15">
        <v>1107530</v>
      </c>
      <c r="H243" s="15">
        <v>250823</v>
      </c>
      <c r="I243" s="23">
        <f t="shared" si="34"/>
        <v>1267165</v>
      </c>
    </row>
    <row r="244" spans="1:9" ht="18.75" customHeight="1" x14ac:dyDescent="0.25">
      <c r="A244" s="37" t="s">
        <v>233</v>
      </c>
      <c r="B244" s="38"/>
      <c r="C244" s="38"/>
      <c r="D244" s="38"/>
      <c r="E244" s="38"/>
      <c r="F244" s="39">
        <f>F5+F108+F122+F139+F160+F231+F242</f>
        <v>56025785</v>
      </c>
      <c r="G244" s="39">
        <f>G5+G108+G122+G139+G160+G231+G241</f>
        <v>115326747</v>
      </c>
      <c r="H244" s="39">
        <f t="shared" ref="H244:I244" si="45">H5+H108+H122+H139+H160+H231+H241</f>
        <v>14549101.99</v>
      </c>
      <c r="I244" s="40">
        <f t="shared" si="45"/>
        <v>25705104.880000003</v>
      </c>
    </row>
    <row r="248" spans="1:9" x14ac:dyDescent="0.25">
      <c r="G248" s="42"/>
      <c r="H248" s="42"/>
      <c r="I248" s="42"/>
    </row>
  </sheetData>
  <mergeCells count="9">
    <mergeCell ref="A1:I2"/>
    <mergeCell ref="A3:A4"/>
    <mergeCell ref="B3:B4"/>
    <mergeCell ref="C3:C4"/>
    <mergeCell ref="D3:D4"/>
    <mergeCell ref="F3:F4"/>
    <mergeCell ref="G3:G4"/>
    <mergeCell ref="H3:H4"/>
    <mergeCell ref="I3:I4"/>
  </mergeCells>
  <conditionalFormatting sqref="A1 A3:G4 J1:XFD4 A5:XFD1048576">
    <cfRule type="cellIs" dxfId="1" priority="2" operator="lessThan">
      <formula>0</formula>
    </cfRule>
  </conditionalFormatting>
  <conditionalFormatting sqref="H3:I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Haninna Romero Sanchez</cp:lastModifiedBy>
  <dcterms:created xsi:type="dcterms:W3CDTF">2015-03-31T20:01:48Z</dcterms:created>
  <dcterms:modified xsi:type="dcterms:W3CDTF">2015-03-31T20:02:22Z</dcterms:modified>
</cp:coreProperties>
</file>