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GA\"/>
    </mc:Choice>
  </mc:AlternateContent>
  <bookViews>
    <workbookView xWindow="0" yWindow="0" windowWidth="13665" windowHeight="6345" tabRatio="675"/>
  </bookViews>
  <sheets>
    <sheet name="INICIO" sheetId="11" r:id="rId1"/>
    <sheet name="PP SMN (2)" sheetId="24" state="hidden" r:id="rId2"/>
    <sheet name="PREP_POR_PP" sheetId="18" r:id="rId3"/>
    <sheet name="002_PIA_PIM_SMN" sheetId="8" r:id="rId4"/>
    <sheet name="EJECUCIÓN_TRIMESTRE" sheetId="19" state="hidden" r:id="rId5"/>
    <sheet name="002_POR_GENÉRICA_SMN" sheetId="4" r:id="rId6"/>
    <sheet name="002_POR_GENÉRICA (2)" sheetId="15" state="hidden" r:id="rId7"/>
    <sheet name="21_GENÉRICATRIM" sheetId="22" state="hidden" r:id="rId8"/>
    <sheet name="002_POR_ESPECIFICA_GASTO_SMN" sheetId="1" r:id="rId9"/>
    <sheet name="002_POR_FUENTE DE FINANC_SMN" sheetId="16" r:id="rId10"/>
    <sheet name="002_POR_FUENTE DE FINANC (2)" sheetId="17" state="hidden" r:id="rId11"/>
    <sheet name="002_POR_PRODUCTO_SMN" sheetId="5" r:id="rId12"/>
  </sheets>
  <definedNames>
    <definedName name="_xlnm._FilterDatabase" localSheetId="8" hidden="1">'002_POR_ESPECIFICA_GASTO_SMN'!$N$1:$N$33</definedName>
    <definedName name="_xlnm._FilterDatabase" localSheetId="10" hidden="1">'002_POR_FUENTE DE FINANC (2)'!#REF!</definedName>
    <definedName name="_xlnm._FilterDatabase" localSheetId="9" hidden="1">'002_POR_FUENTE DE FINANC_SMN'!#REF!</definedName>
    <definedName name="_xlnm._FilterDatabase" localSheetId="2" hidden="1">PREP_POR_PP!$C$7:$P$10</definedName>
  </definedNames>
  <calcPr calcId="152511"/>
  <fileRecoveryPr autoRecover="0"/>
</workbook>
</file>

<file path=xl/calcChain.xml><?xml version="1.0" encoding="utf-8"?>
<calcChain xmlns="http://schemas.openxmlformats.org/spreadsheetml/2006/main">
  <c r="K30" i="22" l="1"/>
  <c r="L30" i="22"/>
  <c r="M30" i="22"/>
  <c r="E43" i="19" l="1"/>
  <c r="E44" i="19"/>
  <c r="E45" i="19"/>
  <c r="E46" i="19"/>
  <c r="E47" i="19"/>
  <c r="E48" i="19"/>
  <c r="E49" i="19"/>
  <c r="AA34" i="22" l="1"/>
  <c r="AB34" i="22" s="1"/>
  <c r="AC34" i="22"/>
  <c r="AD34" i="22" s="1"/>
  <c r="AE34" i="22"/>
  <c r="AF34" i="22" s="1"/>
  <c r="AG34" i="22"/>
  <c r="AH34" i="22" s="1"/>
  <c r="AA35" i="22"/>
  <c r="AB35" i="22" s="1"/>
  <c r="AC35" i="22"/>
  <c r="AE35" i="22"/>
  <c r="AF35" i="22" s="1"/>
  <c r="AG35" i="22"/>
  <c r="AH35" i="22" s="1"/>
  <c r="AA36" i="22"/>
  <c r="AB36" i="22" s="1"/>
  <c r="AC36" i="22"/>
  <c r="AD36" i="22" s="1"/>
  <c r="AE36" i="22"/>
  <c r="AF36" i="22" s="1"/>
  <c r="AG36" i="22"/>
  <c r="AH36" i="22" s="1"/>
  <c r="AA37" i="22"/>
  <c r="AB37" i="22" s="1"/>
  <c r="AC37" i="22"/>
  <c r="AE37" i="22"/>
  <c r="AF37" i="22" s="1"/>
  <c r="AG37" i="22"/>
  <c r="AH37" i="22" s="1"/>
  <c r="AA38" i="22"/>
  <c r="AB38" i="22" s="1"/>
  <c r="AC38" i="22"/>
  <c r="AD38" i="22" s="1"/>
  <c r="AE38" i="22"/>
  <c r="AF38" i="22" s="1"/>
  <c r="AG38" i="22"/>
  <c r="AH38" i="22" s="1"/>
  <c r="AA39" i="22"/>
  <c r="AB39" i="22" s="1"/>
  <c r="AC39" i="22"/>
  <c r="AE39" i="22"/>
  <c r="AF39" i="22" s="1"/>
  <c r="AG39" i="22"/>
  <c r="AH39" i="22" s="1"/>
  <c r="AA40" i="22"/>
  <c r="AB40" i="22" s="1"/>
  <c r="AC40" i="22"/>
  <c r="AD40" i="22" s="1"/>
  <c r="AE40" i="22"/>
  <c r="AF40" i="22" s="1"/>
  <c r="AG40" i="22"/>
  <c r="AH40" i="22" s="1"/>
  <c r="K41" i="22"/>
  <c r="L41" i="22"/>
  <c r="M41" i="22"/>
  <c r="N41" i="22"/>
  <c r="O41" i="22"/>
  <c r="P41" i="22"/>
  <c r="Q41" i="22"/>
  <c r="R41" i="22"/>
  <c r="S41" i="22"/>
  <c r="T41" i="22"/>
  <c r="U41" i="22"/>
  <c r="V41" i="22"/>
  <c r="X41" i="22"/>
  <c r="AA45" i="22"/>
  <c r="AB45" i="22" s="1"/>
  <c r="AC45" i="22"/>
  <c r="AD45" i="22" s="1"/>
  <c r="AE45" i="22"/>
  <c r="AF45" i="22" s="1"/>
  <c r="AG45" i="22"/>
  <c r="AH45" i="22" s="1"/>
  <c r="AG41" i="22" l="1"/>
  <c r="AH41" i="22" s="1"/>
  <c r="Y39" i="22"/>
  <c r="Z39" i="22" s="1"/>
  <c r="Y37" i="22"/>
  <c r="Z37" i="22" s="1"/>
  <c r="Y35" i="22"/>
  <c r="Z35" i="22" s="1"/>
  <c r="AC41" i="22"/>
  <c r="AD41" i="22" s="1"/>
  <c r="Y40" i="22"/>
  <c r="Z40" i="22" s="1"/>
  <c r="Y38" i="22"/>
  <c r="Z38" i="22" s="1"/>
  <c r="Y36" i="22"/>
  <c r="Z36" i="22" s="1"/>
  <c r="AE41" i="22"/>
  <c r="AF41" i="22" s="1"/>
  <c r="Y34" i="22"/>
  <c r="Z34" i="22" s="1"/>
  <c r="AD39" i="22"/>
  <c r="AD37" i="22"/>
  <c r="AD35" i="22"/>
  <c r="Y45" i="22"/>
  <c r="Z45" i="22" s="1"/>
  <c r="AA41" i="22"/>
  <c r="AB41" i="22" s="1"/>
  <c r="Y41" i="22" l="1"/>
  <c r="Z41" i="22" s="1"/>
  <c r="X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AG51" i="22"/>
  <c r="AH51" i="22" s="1"/>
  <c r="AE51" i="22"/>
  <c r="AF51" i="22" s="1"/>
  <c r="AC51" i="22"/>
  <c r="AD51" i="22" s="1"/>
  <c r="AA51" i="22"/>
  <c r="AB51" i="22" s="1"/>
  <c r="AG50" i="22"/>
  <c r="AH50" i="22" s="1"/>
  <c r="AE50" i="22"/>
  <c r="AF50" i="22" s="1"/>
  <c r="AC50" i="22"/>
  <c r="AD50" i="22" s="1"/>
  <c r="AA50" i="22"/>
  <c r="AB50" i="22" s="1"/>
  <c r="AG49" i="22"/>
  <c r="AH49" i="22" s="1"/>
  <c r="AE49" i="22"/>
  <c r="AF49" i="22" s="1"/>
  <c r="AC49" i="22"/>
  <c r="AD49" i="22" s="1"/>
  <c r="AA49" i="22"/>
  <c r="AG48" i="22"/>
  <c r="AH48" i="22" s="1"/>
  <c r="AE48" i="22"/>
  <c r="AF48" i="22" s="1"/>
  <c r="AC48" i="22"/>
  <c r="AA48" i="22"/>
  <c r="AB48" i="22" s="1"/>
  <c r="AG47" i="22"/>
  <c r="AH47" i="22" s="1"/>
  <c r="AE47" i="22"/>
  <c r="AF47" i="22" s="1"/>
  <c r="AC47" i="22"/>
  <c r="AD47" i="22" s="1"/>
  <c r="AA47" i="22"/>
  <c r="AB47" i="22" s="1"/>
  <c r="AG46" i="22"/>
  <c r="AH46" i="22" s="1"/>
  <c r="AE46" i="22"/>
  <c r="AF46" i="22" s="1"/>
  <c r="AC46" i="22"/>
  <c r="AD46" i="22" s="1"/>
  <c r="AA46" i="22"/>
  <c r="AB46" i="22" s="1"/>
  <c r="X63" i="22"/>
  <c r="AG62" i="22"/>
  <c r="AH62" i="22" s="1"/>
  <c r="AE62" i="22"/>
  <c r="AF62" i="22" s="1"/>
  <c r="AC62" i="22"/>
  <c r="AD62" i="22" s="1"/>
  <c r="AA62" i="22"/>
  <c r="AB62" i="22" s="1"/>
  <c r="AG61" i="22"/>
  <c r="AH61" i="22" s="1"/>
  <c r="AE61" i="22"/>
  <c r="AF61" i="22" s="1"/>
  <c r="AC61" i="22"/>
  <c r="AD61" i="22" s="1"/>
  <c r="AA61" i="22"/>
  <c r="AG60" i="22"/>
  <c r="AH60" i="22" s="1"/>
  <c r="AE60" i="22"/>
  <c r="AF60" i="22" s="1"/>
  <c r="AC60" i="22"/>
  <c r="AD60" i="22" s="1"/>
  <c r="AA60" i="22"/>
  <c r="AG59" i="22"/>
  <c r="AH59" i="22" s="1"/>
  <c r="AE59" i="22"/>
  <c r="AF59" i="22" s="1"/>
  <c r="AC59" i="22"/>
  <c r="AD59" i="22" s="1"/>
  <c r="AA59" i="22"/>
  <c r="AG58" i="22"/>
  <c r="AH58" i="22" s="1"/>
  <c r="AE58" i="22"/>
  <c r="AF58" i="22" s="1"/>
  <c r="AC58" i="22"/>
  <c r="AD58" i="22" s="1"/>
  <c r="AA58" i="22"/>
  <c r="AB58" i="22" s="1"/>
  <c r="AG57" i="22"/>
  <c r="AH57" i="22" s="1"/>
  <c r="AE57" i="22"/>
  <c r="AC57" i="22"/>
  <c r="AD57" i="22" s="1"/>
  <c r="AA57" i="22"/>
  <c r="AG56" i="22"/>
  <c r="AE56" i="22"/>
  <c r="AF56" i="22" s="1"/>
  <c r="AC56" i="22"/>
  <c r="AD56" i="22" s="1"/>
  <c r="AA56" i="22"/>
  <c r="X30" i="22"/>
  <c r="Y49" i="22" l="1"/>
  <c r="Z49" i="22" s="1"/>
  <c r="Y56" i="22"/>
  <c r="Z56" i="22" s="1"/>
  <c r="Y60" i="22"/>
  <c r="Z60" i="22" s="1"/>
  <c r="AB60" i="22"/>
  <c r="Y61" i="22"/>
  <c r="Z61" i="22" s="1"/>
  <c r="AB61" i="22"/>
  <c r="Y58" i="22"/>
  <c r="Z58" i="22" s="1"/>
  <c r="Y62" i="22"/>
  <c r="Z62" i="22" s="1"/>
  <c r="Y48" i="22"/>
  <c r="Z48" i="22" s="1"/>
  <c r="AE52" i="22"/>
  <c r="AF52" i="22" s="1"/>
  <c r="AA52" i="22"/>
  <c r="AB52" i="22" s="1"/>
  <c r="AD48" i="22"/>
  <c r="AB49" i="22"/>
  <c r="AC52" i="22"/>
  <c r="AD52" i="22" s="1"/>
  <c r="Y46" i="22"/>
  <c r="Z46" i="22" s="1"/>
  <c r="Y47" i="22"/>
  <c r="Z47" i="22" s="1"/>
  <c r="Y50" i="22"/>
  <c r="Z50" i="22" s="1"/>
  <c r="Y51" i="22"/>
  <c r="Z51" i="22" s="1"/>
  <c r="AG52" i="22"/>
  <c r="AH52" i="22" s="1"/>
  <c r="AB56" i="22"/>
  <c r="AG63" i="22"/>
  <c r="AH63" i="22" s="1"/>
  <c r="AE63" i="22"/>
  <c r="AF63" i="22" s="1"/>
  <c r="Y59" i="22"/>
  <c r="Z59" i="22" s="1"/>
  <c r="Y57" i="22"/>
  <c r="AB59" i="22"/>
  <c r="AC63" i="22"/>
  <c r="AD63" i="22" s="1"/>
  <c r="AH56" i="22"/>
  <c r="AB57" i="22"/>
  <c r="AF57" i="22"/>
  <c r="AA63" i="22"/>
  <c r="AB63" i="22" s="1"/>
  <c r="V63" i="22"/>
  <c r="U63" i="22"/>
  <c r="T63" i="22"/>
  <c r="S63" i="22"/>
  <c r="R63" i="22"/>
  <c r="Q63" i="22"/>
  <c r="P63" i="22"/>
  <c r="O63" i="22"/>
  <c r="N63" i="22"/>
  <c r="M63" i="22"/>
  <c r="L63" i="22"/>
  <c r="K63" i="22"/>
  <c r="AG29" i="22"/>
  <c r="AH29" i="22" s="1"/>
  <c r="AG28" i="22"/>
  <c r="AH28" i="22" s="1"/>
  <c r="AG27" i="22"/>
  <c r="AH27" i="22" s="1"/>
  <c r="AG26" i="22"/>
  <c r="AH26" i="22" s="1"/>
  <c r="AG25" i="22"/>
  <c r="AH25" i="22" s="1"/>
  <c r="AG24" i="22"/>
  <c r="AH24" i="22" s="1"/>
  <c r="AG23" i="22"/>
  <c r="AH23" i="22" s="1"/>
  <c r="AE29" i="22"/>
  <c r="AF29" i="22" s="1"/>
  <c r="AE28" i="22"/>
  <c r="AF28" i="22" s="1"/>
  <c r="AE27" i="22"/>
  <c r="AF27" i="22" s="1"/>
  <c r="AE26" i="22"/>
  <c r="AF26" i="22" s="1"/>
  <c r="AE25" i="22"/>
  <c r="AF25" i="22" s="1"/>
  <c r="AE24" i="22"/>
  <c r="AF24" i="22" s="1"/>
  <c r="AE23" i="22"/>
  <c r="AF23" i="22" s="1"/>
  <c r="AC29" i="22"/>
  <c r="AC28" i="22"/>
  <c r="AC27" i="22"/>
  <c r="AC26" i="22"/>
  <c r="AC25" i="22"/>
  <c r="AC24" i="22"/>
  <c r="AC23" i="22"/>
  <c r="AA24" i="22"/>
  <c r="AB24" i="22" s="1"/>
  <c r="AA25" i="22"/>
  <c r="AB25" i="22" s="1"/>
  <c r="AA26" i="22"/>
  <c r="AB26" i="22" s="1"/>
  <c r="AA27" i="22"/>
  <c r="AB27" i="22" s="1"/>
  <c r="AA28" i="22"/>
  <c r="AB28" i="22" s="1"/>
  <c r="AA29" i="22"/>
  <c r="AB29" i="22" s="1"/>
  <c r="AA23" i="22"/>
  <c r="AB23" i="22" s="1"/>
  <c r="N30" i="22"/>
  <c r="O30" i="22"/>
  <c r="P30" i="22"/>
  <c r="Q30" i="22"/>
  <c r="R30" i="22"/>
  <c r="S30" i="22"/>
  <c r="T30" i="22"/>
  <c r="U30" i="22"/>
  <c r="V30" i="22"/>
  <c r="Y63" i="22" l="1"/>
  <c r="Z63" i="22" s="1"/>
  <c r="Y52" i="22"/>
  <c r="Z52" i="22" s="1"/>
  <c r="Z57" i="22"/>
  <c r="Y24" i="22"/>
  <c r="Z24" i="22" s="1"/>
  <c r="AD24" i="22"/>
  <c r="Y25" i="22"/>
  <c r="Z25" i="22" s="1"/>
  <c r="AD25" i="22"/>
  <c r="AD29" i="22"/>
  <c r="Y29" i="22"/>
  <c r="Z29" i="22" s="1"/>
  <c r="Y26" i="22"/>
  <c r="Z26" i="22" s="1"/>
  <c r="AD26" i="22"/>
  <c r="Y23" i="22"/>
  <c r="AD23" i="22"/>
  <c r="AD27" i="22"/>
  <c r="Y27" i="22"/>
  <c r="Z27" i="22" s="1"/>
  <c r="AD28" i="22"/>
  <c r="Y28" i="22"/>
  <c r="Z28" i="22" s="1"/>
  <c r="AG30" i="22"/>
  <c r="AH30" i="22" s="1"/>
  <c r="AC30" i="22"/>
  <c r="AD30" i="22" s="1"/>
  <c r="AA30" i="22"/>
  <c r="AB30" i="22" s="1"/>
  <c r="AE30" i="22"/>
  <c r="AF30" i="22" s="1"/>
  <c r="Z23" i="22" l="1"/>
  <c r="Y30" i="22"/>
  <c r="Z30" i="22" s="1"/>
  <c r="M6" i="15"/>
  <c r="F45" i="19" l="1"/>
  <c r="F49" i="19"/>
  <c r="F43" i="19"/>
  <c r="M50" i="19"/>
  <c r="K50" i="19"/>
  <c r="I50" i="19"/>
  <c r="G50" i="19"/>
  <c r="D50" i="19"/>
  <c r="H43" i="19"/>
  <c r="J43" i="19"/>
  <c r="L43" i="19"/>
  <c r="F44" i="19"/>
  <c r="H44" i="19"/>
  <c r="J44" i="19"/>
  <c r="L44" i="19"/>
  <c r="N44" i="19"/>
  <c r="H45" i="19"/>
  <c r="J45" i="19"/>
  <c r="L45" i="19"/>
  <c r="N45" i="19"/>
  <c r="F46" i="19"/>
  <c r="H46" i="19"/>
  <c r="J46" i="19"/>
  <c r="L46" i="19"/>
  <c r="N46" i="19"/>
  <c r="F47" i="19"/>
  <c r="H47" i="19"/>
  <c r="J47" i="19"/>
  <c r="L47" i="19"/>
  <c r="N47" i="19"/>
  <c r="F48" i="19"/>
  <c r="H48" i="19"/>
  <c r="J48" i="19"/>
  <c r="L48" i="19"/>
  <c r="N48" i="19"/>
  <c r="H49" i="19"/>
  <c r="J49" i="19"/>
  <c r="L49" i="19"/>
  <c r="N49" i="19"/>
  <c r="E50" i="19" l="1"/>
  <c r="N43" i="19"/>
  <c r="L50" i="19" l="1"/>
  <c r="N50" i="19"/>
  <c r="J50" i="19"/>
  <c r="H50" i="19"/>
  <c r="F50" i="19"/>
  <c r="R35" i="15"/>
  <c r="Q35" i="15"/>
  <c r="O35" i="15"/>
  <c r="N35" i="15"/>
  <c r="L35" i="15"/>
  <c r="K35" i="15"/>
  <c r="I35" i="15"/>
  <c r="H35" i="15"/>
  <c r="F35" i="15"/>
  <c r="E35" i="15"/>
  <c r="S34" i="15"/>
  <c r="P34" i="15"/>
  <c r="J34" i="15"/>
  <c r="G34" i="15"/>
  <c r="S33" i="15"/>
  <c r="P33" i="15"/>
  <c r="J33" i="15"/>
  <c r="G33" i="15"/>
  <c r="S32" i="15"/>
  <c r="P32" i="15"/>
  <c r="J32" i="15"/>
  <c r="G32" i="15"/>
  <c r="S31" i="15"/>
  <c r="P31" i="15"/>
  <c r="M31" i="15"/>
  <c r="J31" i="15"/>
  <c r="G31" i="15"/>
  <c r="S30" i="15"/>
  <c r="P30" i="15"/>
  <c r="M30" i="15"/>
  <c r="J30" i="15"/>
  <c r="G30" i="15"/>
  <c r="S29" i="15"/>
  <c r="P29" i="15"/>
  <c r="M29" i="15"/>
  <c r="J29" i="15"/>
  <c r="G29" i="15"/>
  <c r="S28" i="15"/>
  <c r="P28" i="15"/>
  <c r="J28" i="15"/>
  <c r="G28" i="15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S35" i="15" l="1"/>
  <c r="P35" i="15"/>
  <c r="J35" i="15"/>
  <c r="M35" i="15"/>
  <c r="G35" i="15"/>
</calcChain>
</file>

<file path=xl/sharedStrings.xml><?xml version="1.0" encoding="utf-8"?>
<sst xmlns="http://schemas.openxmlformats.org/spreadsheetml/2006/main" count="1305" uniqueCount="277">
  <si>
    <t>PIM2015</t>
  </si>
  <si>
    <t>2.1 - PERSONAL Y OBLIGACIONES SOCIALES</t>
  </si>
  <si>
    <t>2.3 - BIENES Y SERVICIOS</t>
  </si>
  <si>
    <t>2.5 - OTROS GASTOS</t>
  </si>
  <si>
    <t>2.6 - ADQUISICION DE ACTIVOS NO FINANCIEROS</t>
  </si>
  <si>
    <t>Generica</t>
  </si>
  <si>
    <t>% EJECUCIÓN</t>
  </si>
  <si>
    <t>EJE2015</t>
  </si>
  <si>
    <t>0002 SALUD MATERNO NEONATAL</t>
  </si>
  <si>
    <t>99 445 GOBIERNO REGIONAL CAJAMARCA</t>
  </si>
  <si>
    <t>UNIDAD EJECUTORA</t>
  </si>
  <si>
    <t>PIM 2015</t>
  </si>
  <si>
    <t>000785 SALUD CAJAMARCA</t>
  </si>
  <si>
    <t>000786 SALUD CHOTA</t>
  </si>
  <si>
    <t>000787 SALUD CUTERVO</t>
  </si>
  <si>
    <t>000788 SALUD JAEN</t>
  </si>
  <si>
    <t>000999 HOSPITAL CAJAMARCA</t>
  </si>
  <si>
    <t>001047 HOSPITAL GENERAL DE JAEN</t>
  </si>
  <si>
    <t>001539 HOSPITAL GENERAL DE CHOTA</t>
  </si>
  <si>
    <t>% VARIACIÓN</t>
  </si>
  <si>
    <t>EJECUCIÓN</t>
  </si>
  <si>
    <t>n/d</t>
  </si>
  <si>
    <t>2 . 1 PERSONAL Y OBLIGACIONES SOCIALES</t>
  </si>
  <si>
    <t>2 . 3 BIENES Y SERVICIOS</t>
  </si>
  <si>
    <t>2 . 6 ADQUISICION DE ACTIVOS NO FINANCIEROS</t>
  </si>
  <si>
    <t>2 . 5 OTROS GASTOS</t>
  </si>
  <si>
    <t>400 000785 REGION CAJAMARCA-SALUD CAJAMARCA</t>
  </si>
  <si>
    <t>401 000786 REGION CAJAMARCA-SALUD CHOTA</t>
  </si>
  <si>
    <t>402 000787 REGION CAJAMARCA-SALUD CUTERVO</t>
  </si>
  <si>
    <t>403 000788 REGION CAJAMARCA-SALUD JAEN</t>
  </si>
  <si>
    <t>404 000999 REGION CAJAMARCA-HOSPITAL CAJAMARCA</t>
  </si>
  <si>
    <t>405 001047 REGION CAJAMARCA-HOSPITAL GENERAL DE JAEN</t>
  </si>
  <si>
    <t>406 001539 REGION CAJAMARCA-HOSPITAL GENERAL DE CHOTA</t>
  </si>
  <si>
    <t>445 REGION CAJAMARCA</t>
  </si>
  <si>
    <t>RECURSOS ORDINARIOS</t>
  </si>
  <si>
    <t>RECURSOS DIRECTAMENTE RECAUDADOS</t>
  </si>
  <si>
    <t>DONACIONES Y TRANSFERENCIAS</t>
  </si>
  <si>
    <t>RECURSOS DETERMINADOS</t>
  </si>
  <si>
    <t>EJECUCION</t>
  </si>
  <si>
    <t>000785  SALUD CAJAMARCA</t>
  </si>
  <si>
    <t>000786  SALUD CHOTA</t>
  </si>
  <si>
    <t>000787  SALUD CUTERVO</t>
  </si>
  <si>
    <t>000788  SALUD JAEN</t>
  </si>
  <si>
    <t>000999  HOSPITAL CAJAMARCA</t>
  </si>
  <si>
    <t>001047  HOSPITAL GENERAL DE JAEN</t>
  </si>
  <si>
    <t>001539  HOSPITAL GENERAL DE CHOTA</t>
  </si>
  <si>
    <t>RO</t>
  </si>
  <si>
    <t>DyT</t>
  </si>
  <si>
    <t>RD</t>
  </si>
  <si>
    <t>0001 PROGRAMA ARTICULADO NUTRICIONAL</t>
  </si>
  <si>
    <t>0016 TBC-VIH/SIDA</t>
  </si>
  <si>
    <t>0017 ENFERMEDADES METAXENICAS Y ZOONOSIS</t>
  </si>
  <si>
    <t>0018 ENFERMEDADES NO TRANSMISIBLES</t>
  </si>
  <si>
    <t>0024 PREVENCION Y CONTROL DEL CANCER</t>
  </si>
  <si>
    <t>0104 REDUCCION DE LA MORTALIDAD POR EMERGENCIAS Y URGENCIAS MEDICAS</t>
  </si>
  <si>
    <t>0068 REDUCCION DE VULNERABILIDAD Y ATENCION DE EMERGENCIAS POR DESASTRES</t>
  </si>
  <si>
    <t>2do TRIMESTRE</t>
  </si>
  <si>
    <t>3er TRIMESTRE</t>
  </si>
  <si>
    <t>4to TRIMESTRE</t>
  </si>
  <si>
    <t>%EJCUCIÓN</t>
  </si>
  <si>
    <t>%EJCUCIÓN ACUMULADA</t>
  </si>
  <si>
    <t>EJECUCIÓN ACUMULADA</t>
  </si>
  <si>
    <t>400 000785 SALUD CAJAMARCA</t>
  </si>
  <si>
    <t>401 000786 SALUD CHOTA</t>
  </si>
  <si>
    <t>402 000787 SALUD CUTERVO</t>
  </si>
  <si>
    <t>403 000788 SALUD JAEN</t>
  </si>
  <si>
    <t>404 000999 HOSPITAL CAJAMARCA</t>
  </si>
  <si>
    <t>405 001047 HOSPITAL GENERAL DE JAEN</t>
  </si>
  <si>
    <t>406 001539 HOSPITAL GENERAL DE CHOTA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</si>
  <si>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</si>
  <si>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</si>
  <si>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</si>
  <si>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</si>
  <si>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</si>
  <si>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</si>
  <si>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</si>
  <si>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</si>
  <si>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</si>
  <si>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</si>
  <si>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</si>
  <si>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</si>
  <si>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</si>
  <si>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</si>
  <si>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III TRIMESTRE</t>
  </si>
  <si>
    <t>0785 SALUD CAJAMARCA</t>
  </si>
  <si>
    <t>0786 SALUD CHOTA</t>
  </si>
  <si>
    <t>0787 SALUD CUTERVO</t>
  </si>
  <si>
    <t>0788 SALUD JAEN</t>
  </si>
  <si>
    <t>0999 HOSPITAL CAJAMARCA</t>
  </si>
  <si>
    <t>1047 HOSPITAL GENERAL DE JAEN</t>
  </si>
  <si>
    <t>1539 HOSPITAL JOSÉ H. SOTO CADENILLAS</t>
  </si>
  <si>
    <t>2 . 3. 2. 8 CONTRATO ADMINISTRATIVO DE SERVICIOS</t>
  </si>
  <si>
    <t>404 000999 -HOSPITAL CAJAMARCA</t>
  </si>
  <si>
    <t>405 001047 -HOSPITAL GENERAL DE JAEN</t>
  </si>
  <si>
    <t>406 001539 -HOSPITAL GENERAL DE CHOTA</t>
  </si>
  <si>
    <t>400 000785 - SALUD CAJAMARCA</t>
  </si>
  <si>
    <t>401 000786 - SALUD CHOTA</t>
  </si>
  <si>
    <t>402 000787 - SALUD CUTERVO</t>
  </si>
  <si>
    <t>403 000788 - SALUD JAEN</t>
  </si>
  <si>
    <t>400 000785 -SALUD CAJAMARCA</t>
  </si>
  <si>
    <t>401 000786 -SALUD CHOTA</t>
  </si>
  <si>
    <t>402 000787 -SALUD CUTERVO</t>
  </si>
  <si>
    <t>403 000788 -SALUD JAEN</t>
  </si>
  <si>
    <t xml:space="preserve">% EJECUCIÓN </t>
  </si>
  <si>
    <t>IV TRIMESTRE</t>
  </si>
  <si>
    <t>FUENTE DE FINANCIMIENTO</t>
  </si>
  <si>
    <t>GENÉRICA / ESPECÍFICA DE GASTO</t>
  </si>
  <si>
    <t>GENÉRICA DE GASTO</t>
  </si>
  <si>
    <t>ACTIVIDAD</t>
  </si>
  <si>
    <t>1539 HOSPITAL JOSÉ H. SOTO CADENILLAS - CHOTA</t>
  </si>
  <si>
    <t>PIM</t>
  </si>
  <si>
    <t>0129 PREVENCION Y MANEJO DE CONDICIONES SECUNDARIAS DE SALUD EN PERSONAS CON DISCAPACIDAD</t>
  </si>
  <si>
    <t>0131 CONTROL Y PREVENCION EN SALUD MENTAL</t>
  </si>
  <si>
    <t>% EJEC</t>
  </si>
  <si>
    <t>DIRESA</t>
  </si>
  <si>
    <t>CON PROGRAMA</t>
  </si>
  <si>
    <t>PIM (S/.)</t>
  </si>
  <si>
    <t xml:space="preserve">PIM </t>
  </si>
  <si>
    <t>/0</t>
  </si>
  <si>
    <t xml:space="preserve">EJECUCIÓN </t>
  </si>
  <si>
    <t>PIA</t>
  </si>
  <si>
    <t>• A nivel regional la ejecución presupuestal del programa Salud Materno Neonatal por trimestres, presenta los mayores porcentajes de ejecución en el último trimestre del año;  salvo la unidad ejecutora 999 - Hospital Cajamarca, que presenta el mayor porcentaje en el tercer trimestre.</t>
  </si>
  <si>
    <t xml:space="preserve">1er TRIMESTRE </t>
  </si>
  <si>
    <t xml:space="preserve">EJECUCION </t>
  </si>
  <si>
    <t>4. EJECUCIÓN PRESUPUESTAL TRIMESTRAL DEL PROGRAMA SALUD MATERNO NEONATAL, POR  UE, FEBRERO 2016</t>
  </si>
  <si>
    <t>FUENTE : BASE DE DATOS SIAF DIRESA - MARZO 2016</t>
  </si>
  <si>
    <t>EJECUTORA</t>
  </si>
  <si>
    <t>Eje</t>
  </si>
  <si>
    <t>Porcentaje</t>
  </si>
  <si>
    <t>% EJECUCION</t>
  </si>
  <si>
    <t xml:space="preserve">FUENTE : BASE DE DATOS SIAF MEF - 27/06/2016 </t>
  </si>
  <si>
    <t>4. 002 SMN: EJECUCIÓN PRESUPUESTAL MENSUAL DE LAS UNIDADES EJECUTORAS POR GENÉRICA DE GASTO, JUNIO 2016</t>
  </si>
  <si>
    <t>• En la Genérica de Gasto 2.1 Personal y Obligaciones Sociales, en el PSMN, las unidades ejecutoras mantienen similar tendencia de ejecución mensual presupuestal, a excepción del Hospital Regional Cajamarca que tuvo un aumento en abril y de Salud Cajamarca que ha tenido un aumento en el mes de Junio. En lo que respecta a bienes y servicios la ejecutora Salud Cajamarca su ejecucicón viene aumentando desde abril.</t>
  </si>
  <si>
    <t>GENERICA 2.3 BIENES Y SERVICOS</t>
  </si>
  <si>
    <t>GENERICA 2.6 ACTIVOS NO FINANCIEROS</t>
  </si>
  <si>
    <t>01 RECURSOS ORDINARIOS</t>
  </si>
  <si>
    <t>04 DONACIONES Y TRANSFERENCIAS</t>
  </si>
  <si>
    <t>05 RECURSOS DETERMINADOS</t>
  </si>
  <si>
    <t>02 RECURSOS DIRECTAMENTE RECAUDADOS</t>
  </si>
  <si>
    <t>1654 SALUD SAN IGNACIO</t>
  </si>
  <si>
    <t>A</t>
  </si>
  <si>
    <t>B</t>
  </si>
  <si>
    <t>C</t>
  </si>
  <si>
    <t>785 - SALUD CAJAMARCA</t>
  </si>
  <si>
    <t>786 -SALUD CHOTA</t>
  </si>
  <si>
    <t>787 -SALUD CUTERVO</t>
  </si>
  <si>
    <t>788 -SALUD JAEN</t>
  </si>
  <si>
    <t>999 -HOSPITAL CAJAMARCA</t>
  </si>
  <si>
    <t>1047 -HOSPITAL GENERAL DE JAEN</t>
  </si>
  <si>
    <t>1539 -HOSPITAL GENERAL DE CHOTA</t>
  </si>
  <si>
    <t>1654 - SALUD SAN IGNACIO</t>
  </si>
  <si>
    <t>0787 -SALUD CUTERVO</t>
  </si>
  <si>
    <t>785 -SALUD CAJAMARCA</t>
  </si>
  <si>
    <t>406 001654 -SALUD SAN IGNACIO</t>
  </si>
  <si>
    <t>407 001654 SALUD SAN IGNACIO</t>
  </si>
  <si>
    <t>001539 HOSPITAL JOSÉ H. SOTO CADENILLAS - CHOTA</t>
  </si>
  <si>
    <t>001654 SALUD SAN IGNACIO</t>
  </si>
  <si>
    <t>2.1. 1  1. 1  2 - PERSONAL ADMINISTRATIVO NOMBRADO (REGIMEN PUBLICO)</t>
  </si>
  <si>
    <t>2.1. 1  1. 1  3 - PERSONAL CON CONTRATO A PLAZO FIJO (REGIMEN LABORAL PUBLICO)</t>
  </si>
  <si>
    <t>2.1. 1  1. 2  1 - ASIGNACION A FONDOS PARA PERSONAL</t>
  </si>
  <si>
    <t>2.1. 1  3. 1  1 - PERSONAL NOMBRADO</t>
  </si>
  <si>
    <t>2.1. 1  3. 1  2 - PERSONAL CONTRATADO</t>
  </si>
  <si>
    <t>2.1. 1  3. 1  3 - PERSONAL SERUMS</t>
  </si>
  <si>
    <t>2.1. 1  3. 1  5 - PERSONAL POR SERVICIOS COMPLEMENTARIOS DE SALUD</t>
  </si>
  <si>
    <t>2.1. 1  3. 2  1 - PERSONAL NOMBRADO</t>
  </si>
  <si>
    <t>2.1. 1  3. 2  2 - PERSONAL CONTRATADO</t>
  </si>
  <si>
    <t>2.1. 1  3. 3  1 - GUARDIAS HOSPITALARIAS</t>
  </si>
  <si>
    <t>2.1. 1  3. 3 99 - OTRAS RETRIBUCIONES Y COMPLEMENTOS</t>
  </si>
  <si>
    <t>2.1. 1  9. 1  2 - AGUINALDOS</t>
  </si>
  <si>
    <t>2.1. 1  9. 1  3 - BONIFICACION POR ESCOLARIDAD</t>
  </si>
  <si>
    <t>2.1. 1  9. 3 99 - OTRAS OCASIONALES</t>
  </si>
  <si>
    <t>2.1. 3  1. 1  5 - CONTRIBUCIONES A ESSALUD</t>
  </si>
  <si>
    <t>2.1. 3  1. 1  6 - OTRAS CONTRIBUCIONES DEL EMPLEADOR</t>
  </si>
  <si>
    <t>2.3. 1  1. 1  1 - ALIMENTOS Y BEBIDAS PARA CONSUMO HUMANO</t>
  </si>
  <si>
    <t>2.3. 1  2. 1  1 - VESTUARIO, ACCESORIOS Y PRENDAS DIVERSAS</t>
  </si>
  <si>
    <t>2.3. 1  2. 1  2 - TEXTILES Y ACABADOS TEXTILES</t>
  </si>
  <si>
    <t>2.3. 1  3. 1  1 - COMBUSTIBLES Y CARBURANTES</t>
  </si>
  <si>
    <t>2.3. 1  3. 1  2 - GASES</t>
  </si>
  <si>
    <t>2.3. 1  5. 1  2 - PAPELERIA EN GENERAL, UTILES Y MATERIALES DE OFICINA</t>
  </si>
  <si>
    <t>2.3. 1  5. 3  1 - ASEO, LIMPIEZA Y TOCADOR</t>
  </si>
  <si>
    <t>2.3. 1  5. 4  1 - ELECTRICIDAD, ILUMINACION Y ELECTRONICA</t>
  </si>
  <si>
    <t>2.3. 1  6. 1  1 - DE VEHICULOS</t>
  </si>
  <si>
    <t>2.3. 1  7. 1  1 - ENSERES</t>
  </si>
  <si>
    <t>2.3. 1  8. 1  2 - MEDICAMENTOS</t>
  </si>
  <si>
    <t>2.3. 1  8. 1 99 - OTROS PRODUCTOS SIMILARES</t>
  </si>
  <si>
    <t>2.3. 1  8. 2  1 - MATERIAL, INSUMOS, INSTRUMENTAL Y ACCESORIOS  MEDICOS, QUIRURGICOS, ODONTOLOGICOS Y DE LABORATORIO</t>
  </si>
  <si>
    <t>2.3. 1  9. 1  2 - MATERIAL DIDACTICO, ACCESORIOS Y UTILES DE ENSEÑANZA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</si>
  <si>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</si>
  <si>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</si>
  <si>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</si>
  <si>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 3 - VIATICOS Y FLETES POR CAMBIO DE COLOCACION</t>
  </si>
  <si>
    <t>2.3. 2  1. 2 99 - OTROS GASTOS</t>
  </si>
  <si>
    <t>2.3. 2  2. 3  1 - CORREOS Y SERVICIOS DE MENSAJERIA</t>
  </si>
  <si>
    <t>2.3. 2  2. 4  1 - SERVICIO DE PUBLICIDAD</t>
  </si>
  <si>
    <t>2.3. 2  2. 4  2 - OTROS SERVICIOS DE PUBLICIDAD Y DIFUSION</t>
  </si>
  <si>
    <t>2.3. 2  2. 4  4 - SERVICIO DE IMPRESIONES, ENCUADERNACION Y EMPASTADO</t>
  </si>
  <si>
    <t>2.3. 2  3. 1  1 - SERVICIOS DE LIMPIEZA E HIGIENE</t>
  </si>
  <si>
    <t>2.3. 2  4. 1  1 - DE EDIFICACIONES, OFICINAS Y ESTRUCTURAS</t>
  </si>
  <si>
    <t>2.3. 2  4. 1  3 - DE VEHICULOS</t>
  </si>
  <si>
    <t>2.3. 2  4. 1  5 - DE MAQUINARIAS Y EQUIPOS</t>
  </si>
  <si>
    <t>2.3. 2  6. 4  1 - GASTOS POR PRESTACIONES DE SALUD</t>
  </si>
  <si>
    <t>2.3. 2  7. 3  1 - REALIZADO POR PERSONAS JURIDICAS</t>
  </si>
  <si>
    <t>2.3. 2  7. 4  3 - SOPORTE TECNICO</t>
  </si>
  <si>
    <t>2.3. 2  7.10  1 - SEMINARIOS ,TALLERES Y SIMILARES ORGANIZADOS POR LA  INSTITUCION</t>
  </si>
  <si>
    <t>2.3. 2  7.11  2 - TRANSPORTE Y TRASLADO DE CARGA, BIENES Y MATERIALES</t>
  </si>
  <si>
    <t>2.3. 2  7.11 99 - SERVICIOS DIVERSOS</t>
  </si>
  <si>
    <t>2.3. 2  8. 1  1 - CONTRATO ADMINISTRATIVO DE SERVICIOS</t>
  </si>
  <si>
    <t>2.3. 2  8. 1  2 - CONTRIBUCIONES A ESSALUD DE C.A.S.</t>
  </si>
  <si>
    <t>2.6. 3  1. 1  1 - PARA TRANSPORTE TERRESTRE</t>
  </si>
  <si>
    <t>2.6. 3  2. 1  1 - MAQUINAS Y EQUIPOS</t>
  </si>
  <si>
    <t>2.6. 3  2. 1  2 - MOBILIARIO</t>
  </si>
  <si>
    <t>2.6. 3  2. 3  1 - EQUIPOS COMPUTACIONALES Y PERIFERICOS</t>
  </si>
  <si>
    <t>2.6. 3  2. 3  3 - EQUIPOS DE TELECOMUNICACIONES</t>
  </si>
  <si>
    <t>2.6. 3  2. 4  1 - MOBILIARIO</t>
  </si>
  <si>
    <t>2.6. 3  2. 4  2 - EQUIPOS</t>
  </si>
  <si>
    <t>2.6. 3  2. 9  1 - AIRE ACONDICIONADO Y REFRIGERACION</t>
  </si>
  <si>
    <t>2.6. 3  2. 9  2 - ASEO,  LIMPIEZA Y COCINA</t>
  </si>
  <si>
    <t>2.6. 3  2. 9  4 - ELECTRICIDAD Y ELECTRONICA</t>
  </si>
  <si>
    <t>2.6. 3  2. 9  5 - EQUIPOS E INSTRUMENTOS DE MEDICION</t>
  </si>
  <si>
    <t>2.6. 3  2. 9 99 - MAQUINARIAS, EQUIPOS Y MOBILIARIOS DE OTRAS INSTALACIONES</t>
  </si>
  <si>
    <t>2.6. 6  1. 3  2 - SOFTWARES</t>
  </si>
  <si>
    <t>002 SALUD MATERNO NEONATAL</t>
  </si>
  <si>
    <t>5004430 MONITOREO, SUPERVISION, EVALUACION Y CONTROL DE LA SALUD MATERNO NEONATAL</t>
  </si>
  <si>
    <t>5000058 BRINDAR SERVICIOS DE SALUD PARA PREVENCION DEL EMBARAZO A ADOLESCENTES</t>
  </si>
  <si>
    <t>5000037 BRINDAR ATENCION PRENATAL REENFOCADA</t>
  </si>
  <si>
    <t>5000042 MEJORAMIENTO DEL ACCESO DE LA POBLACION A METODOS DE PLANIFICACION FAMILIAR</t>
  </si>
  <si>
    <t>5000044 BRINDAR ATENCION A LA GESTANTE CON COMPLICACIONES</t>
  </si>
  <si>
    <t>5000045 BRINDAR ATENCION DE PARTO NORMAL</t>
  </si>
  <si>
    <t>5000046 BRINDAR ATENCION DEL PARTO COMPLICADO NO QUIRURGICO</t>
  </si>
  <si>
    <t>5000047 BRINDAR ATENCION DEL PARTO COMPLICADO QUIRURGICO</t>
  </si>
  <si>
    <t>5000050 ATENDER COMPLICACIONES OBSTETRICAS EN UNIDAD DE CUIDADOS INTENSIVOS</t>
  </si>
  <si>
    <t>5000052 MEJORAMIENTO DEL ACCESO AL SISTEMA DE REFERENCIA INSTITUCIONAL</t>
  </si>
  <si>
    <t>5000053 ATENDER AL RECIEN NACIDO NORMAL</t>
  </si>
  <si>
    <t>5000054 ATENDER AL RECIEN NACIDO CON COMPLICACIONES</t>
  </si>
  <si>
    <t>5004389 DESARROLLO DE NORMAS Y GUIAS TECNICAS EN SALUD MATERNO NEONATAL</t>
  </si>
  <si>
    <t>5000059 BRINDAR INFORMACION SOBRE SALUD SEXUAL, SALUD REPRODUCTIVA Y METODOS DE PLANIFICACION FAMILIAR</t>
  </si>
  <si>
    <t>5000039 PROMOVER LA SALUD SEXUAL Y REPRODUCTIVA CON ENFASIS EN MATERNIDAD SALUDABLE</t>
  </si>
  <si>
    <t>5000040 COMUNIDAD PROMUEVE ACCIONES ADECUADAS EN SALUD SEXUAL Y REPRODUCTIVA CON ENFASIS EN MATERNIDAD SALUDABLE Y SALUD DEL NEONATO</t>
  </si>
  <si>
    <t>5000041 PROMOVER DESDE LAS INSTITUCIONES EDUCATIVAS SALUDABLES, SALUD SEXUAL Y REPRODUCTIVA CON ENFASIS EN LA MATERNIDAD SALUDABLE</t>
  </si>
  <si>
    <t>5000043 MEJORAMIENTO DEL ACCESO DE LA POBLACION A SERVICIOS DE CONSEJERIA EN SALUD SEXUAL Y REPRODUCTIVA</t>
  </si>
  <si>
    <t>5000048 ATENDER EL PUERPERIO</t>
  </si>
  <si>
    <t>5000049 ATENDER EL PUERPERIO CON COMPLICACIONES</t>
  </si>
  <si>
    <t>5000055 ATENDER AL RECIEN NACIDO CON COMPLICACIONES QUE REQUIERE UNIDAD DE CUIDADOS INTENSIVOS NEONATALES - UCIN</t>
  </si>
  <si>
    <t>5000056 INFORMAR A FAMILIAS SALUDABLES RESPECTO DE SU SALUD SEXUAL Y REPRODUCTIVA, CON ENFASIS EN LA MATERNIDAD SALUDABLES</t>
  </si>
  <si>
    <t>GENERICA</t>
  </si>
  <si>
    <t>2.5. 5  1. 1  3 - PERSONAL DE SALUD</t>
  </si>
  <si>
    <t>X</t>
  </si>
  <si>
    <t>Porcentaje(Eje, PIM)</t>
  </si>
  <si>
    <t>2.3. 1  5. 1  1 - REPUESTOS Y ACCESORIOS</t>
  </si>
  <si>
    <t>2.3. 2  2. 1  1 - SERVICIO DE SUMINISTRO DE ENERGIA ELECTRICA</t>
  </si>
  <si>
    <t>2.3. 2  7. 4 99 - OTROS SERVICIOS DE INFORMATICA</t>
  </si>
  <si>
    <t>2.5. 2  1. 1 99 - A OTRAS ORGANIZACIONES</t>
  </si>
  <si>
    <t>2.5. 4  1. 3  1 - MULTAS</t>
  </si>
  <si>
    <t>2.5. 5  1. 1  1 - PERSONAL ADMINISTRATIVO</t>
  </si>
  <si>
    <t>2.5. 5  1. 2  1 - PENSIONISTAS</t>
  </si>
  <si>
    <t xml:space="preserve">FUENTE : BASE DE DATOS SIAF - MEF - 16/01/2016 </t>
  </si>
  <si>
    <t>GRÁFICO N° 01: EJECUCIÓN PRESUPUESTAL POR PROGRAMA PRESUPUESTAL, DIRESA CAJAMARCA, AÑO 2016</t>
  </si>
  <si>
    <t>CUADRO N° 01: EJECUCIÓN PRESUPUESTAL POR PROGRAMA PRESUPUESTAL, DIRESA CAJAMARCA, AÑO 2016</t>
  </si>
  <si>
    <t>1. EJECUCIÓN PRESUPUESTAL ANUAL POR PROGRAMA PRESUPUESTAL Y UNIDAD EJECUTORA, AÑO 2016</t>
  </si>
  <si>
    <t>Se ha tenido un presupuesto de 267 millones para el desarrollo de los programas presupuestales, lograndose una ejecución de 97.9%. Solamente los programas de Salud Mental (131) y Emergencias y desastre (68) tienen una ejecución menor al 97%.
En relación a la ejecución presupuestal de los programas presupuestales por unidad ejecutora se ha tenido una ejecución mayor a 97%, a excepsión de Salud San Ignacio. Salud Cajamarca tuvo la mayor designación de presupuesto con casi 83 millones de los cuales ejecutó el 97% del total.</t>
  </si>
  <si>
    <t xml:space="preserve">FUENTE : BASE DE DATOS SIAF - MEF - 16/01/2017 </t>
  </si>
  <si>
    <t>2. PP SALUD MATERNO NEONATAL: PRESUPUESTO DE APERTURA (PIA), PRESUPUESTO MODIFICADO (PIM) Y EJECUCIÓN PRESUPUESTAL DEL PROGRAMA SALUD MATERNO NEONATAL, SEGÚN UNIDADES EJECUTORAS, AÑO 2016</t>
  </si>
  <si>
    <t>GRÁFICO N° 02: SALUD MATERNO NEONATAL - VARIACIÓN PORCENTUAL DEL PRESUPUESTO MODIFICADO (PIM) EN RELACIÓN AL PRESUPUESTO DE APERTURA (PIA) DEL PROGRAMA SALUD MATERNO NEONATAL, SEGÚN UNIDADES EJECUTORAS, AÑO 2016</t>
  </si>
  <si>
    <t>CUADRO N° 02: SALUD MATERNO NEONATAL - PIA, PIM Y VARIACIÓN PORCENTUAL PRESUPPUESTAL, SEGÚN UNIDADES EJECUTORAS, AÑO 2016</t>
  </si>
  <si>
    <t>Gráfico N° 03: PORCENTAJE DE EJECUCIÓN PRESUPUESTAL DEL PROGRAMA SALUD MATERNO NEONATAL, POR  UE Y TODA FUENTE DE FINANCIAMIENTO, AÑO 2016</t>
  </si>
  <si>
    <t>Al iniciar el ejercicio presupuestal 2016 el programa Salud Materno Neonatal dispuso de un PIA de S/. 50'763,962 Soles, el mismo que al mes de diciembre se incrementó en 68.23%, ascendiendo a un PIM de S/. 88'401,980 soles, precisando que la ejecutora Salud Chota tiene el mayor porcentaje de incremento presupuestal (94.59%) a la fecha, seguido de Salud Jaén (85.09%).
Se ha ejecutado el 97.65% del presupuesto total incorporado al Programa Salud Materno Neonatal, destacando el Hospital de Chhota con 99.89% y el Hospital Jaén con 99.33% de ejecución.</t>
  </si>
  <si>
    <t>3. PP SALUD MATERNO NEONATAL: PRESUPUESTO DISPONIBLE Y GASTO EJECUTADO POR UNIDAD EJECUTORA Y GENÉRICA DE GASTO PIM, AÑO 2016</t>
  </si>
  <si>
    <t>FUENTE : BASE DE DATOS SIAF - MEF - 16/01/2017</t>
  </si>
  <si>
    <r>
      <rPr>
        <b/>
        <sz val="10"/>
        <rFont val="Arial"/>
        <family val="2"/>
      </rPr>
      <t>• En relación a la ejecución del presupuesto del PSMN, a nivel de genérica de gasto, esta refleja una mayor ejecución en la genérica Personal y obligaciones sociales (2.1) y Otros Gastos (2.5) con una ejecución del 100%.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>• En la genérica Bienes y Servicios se logró una ejecución de 95.3.6%, destacando los tres hospitales con una ejecución mayor al 98%.</t>
    </r>
  </si>
  <si>
    <t>4. PP SALUD MATERNO NEONATAL: PRESUPUESTO DISPONIBLE Y GASTO EJECUTADO POR ESPECÍFICA DE GASTO Y UNIDAD EJECUTORA, TODA FUENTE, AÑO 2016</t>
  </si>
  <si>
    <t>2.3. 1  9. 1  1 - LIBROS, TEXTOS Y OTROS MATERIALES IMPRESOS</t>
  </si>
  <si>
    <t>2.3. 2  3. 1  2 - SERVICIOS DE SEGURIDAD Y VIGILANCIA</t>
  </si>
  <si>
    <t>2.6. 8  1. 4 99 - OTROS GASTOS</t>
  </si>
  <si>
    <t>DISTRIBUCIÓN DEL PIM DEL PROGRAMA SALUD MATERNO NEONATAL POR FUENTE DE FINANCIAMIENTO, AÑO 2016</t>
  </si>
  <si>
    <t>5. PP SALUD MATERNO NEONATAL: PRESUPUESTO DISPONIBLE Y EJECUCIÓN PRESUPUESTAL POR UNIDAD EJECUTORA Y FUENTE DE FINANCIAMIENTO, AÑO 2016</t>
  </si>
  <si>
    <t>El presupuesto del Programa Salud Materno estuvo compuesto mayormente por Recursos Ordinarios (77.6%), el 18.5% corresponde a Donaciones y Transferencias, lo restante lo componen Recursos Determinados y RDR. Se ha ejecutado de la Fuente de Financiamiento Recursos Ordinarios (RO) un 84.5%.  De la fuente de financiamiento Donaciones y Transferencias se han ejecutado el 93.4%.</t>
  </si>
  <si>
    <t>6. 002 SALUD MATERNO NEONATAL: PRESUPUESTO DISPONIBLE Y GASTO EJECUTADO POR ACTIVIDAD Y UNIDAD EJECUTORA, TODA FUENTE,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</si>
</sst>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0.00%"/>
    <numFmt numFmtId="166" formatCode="#,##0.0"/>
  </numFmts>
  <fonts count="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DejaVu Sans Mono"/>
      <family val="3"/>
    </font>
    <font>
      <b/>
      <sz val="11"/>
      <color theme="4" tint="-0.249977111117893"/>
      <name val="DejaVu Sans Mono"/>
      <family val="3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32"/>
      <color rgb="FF17375E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sz val="10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sz val="11"/>
      <color rgb="FF00000A"/>
      <name val="Calibri"/>
      <family val="2"/>
    </font>
    <font>
      <b/>
      <sz val="12"/>
      <color theme="4" tint="-0.249977111117893"/>
      <name val="Arial Black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rgb="FF00000A"/>
      <name val="Calibri"/>
      <family val="2"/>
    </font>
    <font>
      <sz val="10"/>
      <color rgb="FF000000"/>
      <name val="Arial Black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0"/>
      <color rgb="FF002060"/>
      <name val="Calibri"/>
      <family val="2"/>
      <scheme val="minor"/>
    </font>
    <font>
      <b/>
      <sz val="1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wrapText="1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348"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43" applyFont="1" applyAlignment="1">
      <alignment wrapText="1"/>
    </xf>
    <xf numFmtId="0" fontId="25" fillId="0" borderId="0" xfId="43" applyFont="1" applyBorder="1" applyAlignment="1"/>
    <xf numFmtId="0" fontId="21" fillId="0" borderId="0" xfId="43" applyFont="1" applyFill="1" applyAlignment="1">
      <alignment vertical="top" wrapText="1"/>
    </xf>
    <xf numFmtId="0" fontId="24" fillId="0" borderId="0" xfId="43" applyFont="1" applyBorder="1" applyAlignment="1">
      <alignment wrapText="1"/>
    </xf>
    <xf numFmtId="3" fontId="25" fillId="0" borderId="0" xfId="43" applyNumberFormat="1" applyFont="1" applyBorder="1" applyAlignment="1">
      <alignment wrapText="1"/>
    </xf>
    <xf numFmtId="0" fontId="20" fillId="0" borderId="0" xfId="43" applyFont="1" applyFill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0" fillId="3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10" fontId="19" fillId="0" borderId="11" xfId="0" applyNumberFormat="1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 wrapText="1"/>
    </xf>
    <xf numFmtId="3" fontId="21" fillId="33" borderId="11" xfId="0" applyNumberFormat="1" applyFont="1" applyFill="1" applyBorder="1" applyAlignment="1">
      <alignment horizontal="center" vertical="center" wrapText="1"/>
    </xf>
    <xf numFmtId="10" fontId="21" fillId="33" borderId="11" xfId="0" applyNumberFormat="1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24" fillId="0" borderId="0" xfId="43" applyFont="1" applyAlignment="1">
      <alignment wrapText="1"/>
    </xf>
    <xf numFmtId="0" fontId="27" fillId="0" borderId="0" xfId="43" applyFont="1" applyAlignment="1">
      <alignment wrapText="1"/>
    </xf>
    <xf numFmtId="10" fontId="28" fillId="0" borderId="0" xfId="43" applyNumberFormat="1" applyFont="1" applyFill="1" applyBorder="1" applyAlignment="1">
      <alignment wrapText="1"/>
    </xf>
    <xf numFmtId="0" fontId="27" fillId="0" borderId="0" xfId="43" applyFont="1" applyBorder="1" applyAlignment="1">
      <alignment wrapText="1"/>
    </xf>
    <xf numFmtId="10" fontId="19" fillId="0" borderId="11" xfId="43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center" vertical="center"/>
    </xf>
    <xf numFmtId="10" fontId="19" fillId="0" borderId="13" xfId="0" applyNumberFormat="1" applyFont="1" applyBorder="1" applyAlignment="1">
      <alignment horizontal="center" vertical="center" wrapText="1"/>
    </xf>
    <xf numFmtId="10" fontId="21" fillId="33" borderId="13" xfId="0" applyNumberFormat="1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 wrapText="1"/>
    </xf>
    <xf numFmtId="10" fontId="19" fillId="0" borderId="22" xfId="0" applyNumberFormat="1" applyFont="1" applyBorder="1" applyAlignment="1">
      <alignment horizontal="center" vertical="center" wrapText="1"/>
    </xf>
    <xf numFmtId="3" fontId="21" fillId="33" borderId="23" xfId="0" applyNumberFormat="1" applyFont="1" applyFill="1" applyBorder="1" applyAlignment="1">
      <alignment horizontal="center" vertical="center" wrapText="1"/>
    </xf>
    <xf numFmtId="3" fontId="21" fillId="33" borderId="24" xfId="0" applyNumberFormat="1" applyFont="1" applyFill="1" applyBorder="1" applyAlignment="1">
      <alignment horizontal="center" vertical="center" wrapText="1"/>
    </xf>
    <xf numFmtId="10" fontId="21" fillId="33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1" fillId="0" borderId="0" xfId="43" applyFont="1" applyFill="1" applyAlignment="1">
      <alignment vertical="center" wrapText="1"/>
    </xf>
    <xf numFmtId="0" fontId="29" fillId="0" borderId="0" xfId="0" applyFont="1" applyBorder="1" applyAlignment="1">
      <alignment horizontal="center" vertical="center" wrapText="1" readingOrder="1"/>
    </xf>
    <xf numFmtId="0" fontId="21" fillId="0" borderId="0" xfId="43" applyFont="1" applyFill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10" fontId="19" fillId="0" borderId="14" xfId="0" applyNumberFormat="1" applyFont="1" applyBorder="1" applyAlignment="1">
      <alignment horizontal="center" vertical="center" wrapText="1"/>
    </xf>
    <xf numFmtId="10" fontId="19" fillId="0" borderId="2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3" fontId="19" fillId="0" borderId="11" xfId="0" applyNumberFormat="1" applyFont="1" applyBorder="1" applyAlignment="1">
      <alignment horizontal="right" wrapText="1"/>
    </xf>
    <xf numFmtId="10" fontId="19" fillId="0" borderId="11" xfId="0" applyNumberFormat="1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right"/>
    </xf>
    <xf numFmtId="10" fontId="19" fillId="0" borderId="13" xfId="0" applyNumberFormat="1" applyFont="1" applyBorder="1" applyAlignment="1">
      <alignment horizontal="center" wrapText="1"/>
    </xf>
    <xf numFmtId="0" fontId="19" fillId="0" borderId="14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 wrapText="1"/>
    </xf>
    <xf numFmtId="10" fontId="19" fillId="0" borderId="14" xfId="0" applyNumberFormat="1" applyFont="1" applyBorder="1" applyAlignment="1">
      <alignment horizontal="center" wrapText="1"/>
    </xf>
    <xf numFmtId="3" fontId="19" fillId="0" borderId="14" xfId="0" applyNumberFormat="1" applyFont="1" applyBorder="1" applyAlignment="1">
      <alignment horizontal="right"/>
    </xf>
    <xf numFmtId="0" fontId="19" fillId="0" borderId="14" xfId="0" applyFont="1" applyBorder="1" applyAlignment="1">
      <alignment horizontal="center"/>
    </xf>
    <xf numFmtId="10" fontId="19" fillId="0" borderId="28" xfId="0" applyNumberFormat="1" applyFont="1" applyBorder="1" applyAlignment="1">
      <alignment horizontal="center" wrapText="1"/>
    </xf>
    <xf numFmtId="0" fontId="20" fillId="34" borderId="13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3" fontId="18" fillId="0" borderId="0" xfId="43" applyNumberFormat="1" applyFont="1" applyAlignment="1">
      <alignment wrapText="1"/>
    </xf>
    <xf numFmtId="3" fontId="19" fillId="0" borderId="11" xfId="43" applyNumberFormat="1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8" fillId="0" borderId="11" xfId="0" applyFont="1" applyBorder="1" applyAlignment="1">
      <alignment horizontal="left" vertical="center" wrapText="1"/>
    </xf>
    <xf numFmtId="3" fontId="30" fillId="0" borderId="11" xfId="43" applyNumberFormat="1" applyFont="1" applyBorder="1" applyAlignment="1">
      <alignment horizontal="right" vertical="center" wrapText="1"/>
    </xf>
    <xf numFmtId="3" fontId="30" fillId="0" borderId="11" xfId="0" applyNumberFormat="1" applyFont="1" applyBorder="1" applyAlignment="1">
      <alignment horizontal="right" vertical="center" wrapText="1"/>
    </xf>
    <xf numFmtId="0" fontId="28" fillId="33" borderId="11" xfId="0" applyFont="1" applyFill="1" applyBorder="1" applyAlignment="1">
      <alignment horizontal="left" vertical="center" wrapText="1"/>
    </xf>
    <xf numFmtId="3" fontId="28" fillId="33" borderId="11" xfId="43" applyNumberFormat="1" applyFont="1" applyFill="1" applyBorder="1" applyAlignment="1">
      <alignment horizontal="right" vertical="center" wrapText="1"/>
    </xf>
    <xf numFmtId="0" fontId="26" fillId="0" borderId="0" xfId="43" applyFont="1" applyFill="1" applyAlignment="1">
      <alignment horizontal="left" vertical="top" wrapText="1"/>
    </xf>
    <xf numFmtId="164" fontId="18" fillId="0" borderId="0" xfId="0" applyNumberFormat="1" applyFont="1" applyAlignment="1">
      <alignment wrapText="1"/>
    </xf>
    <xf numFmtId="0" fontId="20" fillId="34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wrapText="1"/>
    </xf>
    <xf numFmtId="0" fontId="32" fillId="33" borderId="11" xfId="0" applyFont="1" applyFill="1" applyBorder="1" applyAlignment="1">
      <alignment wrapText="1"/>
    </xf>
    <xf numFmtId="3" fontId="34" fillId="0" borderId="12" xfId="0" applyNumberFormat="1" applyFont="1" applyFill="1" applyBorder="1" applyAlignment="1">
      <alignment horizontal="right" vertical="center"/>
    </xf>
    <xf numFmtId="3" fontId="32" fillId="35" borderId="12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/>
    </xf>
    <xf numFmtId="3" fontId="34" fillId="0" borderId="11" xfId="0" applyNumberFormat="1" applyFont="1" applyFill="1" applyBorder="1" applyAlignment="1">
      <alignment horizontal="right" vertical="center"/>
    </xf>
    <xf numFmtId="0" fontId="34" fillId="0" borderId="36" xfId="0" applyFont="1" applyFill="1" applyBorder="1" applyAlignment="1">
      <alignment horizontal="left" vertical="center"/>
    </xf>
    <xf numFmtId="165" fontId="34" fillId="0" borderId="36" xfId="0" applyNumberFormat="1" applyFont="1" applyFill="1" applyBorder="1" applyAlignment="1">
      <alignment horizontal="right" vertical="center"/>
    </xf>
    <xf numFmtId="165" fontId="32" fillId="35" borderId="36" xfId="0" applyNumberFormat="1" applyFont="1" applyFill="1" applyBorder="1" applyAlignment="1">
      <alignment horizontal="right" vertical="center"/>
    </xf>
    <xf numFmtId="0" fontId="32" fillId="33" borderId="12" xfId="0" applyFont="1" applyFill="1" applyBorder="1" applyAlignment="1">
      <alignment horizontal="left" vertical="center"/>
    </xf>
    <xf numFmtId="3" fontId="32" fillId="33" borderId="12" xfId="0" applyNumberFormat="1" applyFont="1" applyFill="1" applyBorder="1" applyAlignment="1">
      <alignment horizontal="righ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165" fontId="32" fillId="33" borderId="36" xfId="0" applyNumberFormat="1" applyFont="1" applyFill="1" applyBorder="1" applyAlignment="1">
      <alignment horizontal="right" vertical="center"/>
    </xf>
    <xf numFmtId="0" fontId="34" fillId="0" borderId="29" xfId="0" applyFont="1" applyFill="1" applyBorder="1" applyAlignment="1">
      <alignment horizontal="left" vertical="center"/>
    </xf>
    <xf numFmtId="3" fontId="34" fillId="0" borderId="29" xfId="0" applyNumberFormat="1" applyFont="1" applyFill="1" applyBorder="1" applyAlignment="1">
      <alignment horizontal="right" vertical="center"/>
    </xf>
    <xf numFmtId="3" fontId="32" fillId="35" borderId="29" xfId="0" applyNumberFormat="1" applyFont="1" applyFill="1" applyBorder="1" applyAlignment="1">
      <alignment horizontal="right" vertical="center"/>
    </xf>
    <xf numFmtId="3" fontId="35" fillId="0" borderId="11" xfId="0" applyNumberFormat="1" applyFont="1" applyFill="1" applyBorder="1" applyAlignment="1">
      <alignment horizontal="right"/>
    </xf>
    <xf numFmtId="3" fontId="33" fillId="33" borderId="11" xfId="0" applyNumberFormat="1" applyFont="1" applyFill="1" applyBorder="1" applyAlignment="1">
      <alignment horizontal="right"/>
    </xf>
    <xf numFmtId="0" fontId="34" fillId="0" borderId="36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164" fontId="37" fillId="35" borderId="36" xfId="1" applyNumberFormat="1" applyFont="1" applyFill="1" applyBorder="1" applyAlignment="1"/>
    <xf numFmtId="0" fontId="31" fillId="35" borderId="14" xfId="0" applyFont="1" applyFill="1" applyBorder="1" applyAlignment="1">
      <alignment horizontal="center" vertical="center" wrapText="1"/>
    </xf>
    <xf numFmtId="3" fontId="37" fillId="35" borderId="12" xfId="0" applyNumberFormat="1" applyFont="1" applyFill="1" applyBorder="1" applyAlignment="1"/>
    <xf numFmtId="3" fontId="33" fillId="36" borderId="12" xfId="0" applyNumberFormat="1" applyFont="1" applyFill="1" applyBorder="1" applyAlignment="1"/>
    <xf numFmtId="165" fontId="33" fillId="36" borderId="36" xfId="0" applyNumberFormat="1" applyFont="1" applyFill="1" applyBorder="1" applyAlignment="1"/>
    <xf numFmtId="0" fontId="18" fillId="0" borderId="39" xfId="0" applyFont="1" applyBorder="1" applyAlignment="1">
      <alignment wrapText="1"/>
    </xf>
    <xf numFmtId="0" fontId="18" fillId="0" borderId="39" xfId="0" applyFont="1" applyBorder="1" applyAlignment="1"/>
    <xf numFmtId="0" fontId="21" fillId="0" borderId="11" xfId="43" applyFont="1" applyBorder="1" applyAlignment="1"/>
    <xf numFmtId="0" fontId="20" fillId="37" borderId="11" xfId="0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horizontal="center" vertical="center"/>
    </xf>
    <xf numFmtId="0" fontId="36" fillId="37" borderId="36" xfId="0" applyFont="1" applyFill="1" applyBorder="1" applyAlignment="1">
      <alignment horizontal="center" vertical="center" wrapText="1"/>
    </xf>
    <xf numFmtId="0" fontId="36" fillId="37" borderId="1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18" fillId="0" borderId="40" xfId="0" applyFont="1" applyBorder="1" applyAlignment="1">
      <alignment wrapText="1"/>
    </xf>
    <xf numFmtId="0" fontId="34" fillId="0" borderId="29" xfId="0" applyFont="1" applyFill="1" applyBorder="1" applyAlignment="1">
      <alignment wrapText="1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 wrapText="1"/>
    </xf>
    <xf numFmtId="164" fontId="32" fillId="36" borderId="11" xfId="1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3" fontId="32" fillId="33" borderId="29" xfId="0" applyNumberFormat="1" applyFont="1" applyFill="1" applyBorder="1" applyAlignment="1">
      <alignment horizontal="right" vertical="center"/>
    </xf>
    <xf numFmtId="164" fontId="34" fillId="0" borderId="36" xfId="1" applyNumberFormat="1" applyFont="1" applyFill="1" applyBorder="1" applyAlignment="1">
      <alignment horizontal="right" vertical="center"/>
    </xf>
    <xf numFmtId="3" fontId="35" fillId="0" borderId="29" xfId="0" applyNumberFormat="1" applyFont="1" applyFill="1" applyBorder="1" applyAlignment="1">
      <alignment horizontal="right"/>
    </xf>
    <xf numFmtId="165" fontId="35" fillId="0" borderId="36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0" fontId="35" fillId="0" borderId="36" xfId="0" applyFont="1" applyFill="1" applyBorder="1" applyAlignment="1">
      <alignment horizontal="right"/>
    </xf>
    <xf numFmtId="0" fontId="32" fillId="33" borderId="12" xfId="0" applyFont="1" applyFill="1" applyBorder="1" applyAlignment="1">
      <alignment wrapText="1"/>
    </xf>
    <xf numFmtId="3" fontId="33" fillId="33" borderId="12" xfId="0" applyNumberFormat="1" applyFont="1" applyFill="1" applyBorder="1" applyAlignment="1">
      <alignment horizontal="right"/>
    </xf>
    <xf numFmtId="0" fontId="32" fillId="33" borderId="36" xfId="0" applyFont="1" applyFill="1" applyBorder="1" applyAlignment="1">
      <alignment wrapText="1"/>
    </xf>
    <xf numFmtId="165" fontId="33" fillId="33" borderId="36" xfId="0" applyNumberFormat="1" applyFont="1" applyFill="1" applyBorder="1" applyAlignment="1">
      <alignment horizontal="right"/>
    </xf>
    <xf numFmtId="10" fontId="18" fillId="0" borderId="0" xfId="1" applyNumberFormat="1" applyFont="1" applyAlignment="1">
      <alignment wrapText="1"/>
    </xf>
    <xf numFmtId="0" fontId="20" fillId="37" borderId="14" xfId="0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0" fontId="40" fillId="0" borderId="0" xfId="0" applyFont="1" applyAlignment="1">
      <alignment wrapText="1"/>
    </xf>
    <xf numFmtId="3" fontId="33" fillId="36" borderId="29" xfId="0" applyNumberFormat="1" applyFont="1" applyFill="1" applyBorder="1" applyAlignment="1"/>
    <xf numFmtId="0" fontId="39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20" fillId="37" borderId="13" xfId="0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right"/>
    </xf>
    <xf numFmtId="3" fontId="37" fillId="0" borderId="29" xfId="0" applyNumberFormat="1" applyFont="1" applyFill="1" applyBorder="1" applyAlignment="1">
      <alignment horizontal="right"/>
    </xf>
    <xf numFmtId="165" fontId="37" fillId="0" borderId="36" xfId="0" applyNumberFormat="1" applyFont="1" applyFill="1" applyBorder="1" applyAlignment="1">
      <alignment horizontal="right"/>
    </xf>
    <xf numFmtId="3" fontId="37" fillId="0" borderId="11" xfId="0" applyNumberFormat="1" applyFont="1" applyFill="1" applyBorder="1" applyAlignment="1">
      <alignment horizontal="right"/>
    </xf>
    <xf numFmtId="3" fontId="37" fillId="0" borderId="14" xfId="0" applyNumberFormat="1" applyFont="1" applyFill="1" applyBorder="1" applyAlignment="1">
      <alignment horizontal="right"/>
    </xf>
    <xf numFmtId="164" fontId="30" fillId="35" borderId="11" xfId="1" applyNumberFormat="1" applyFont="1" applyFill="1" applyBorder="1" applyAlignment="1">
      <alignment horizontal="center" vertical="center" wrapText="1"/>
    </xf>
    <xf numFmtId="164" fontId="28" fillId="33" borderId="11" xfId="1" applyNumberFormat="1" applyFont="1" applyFill="1" applyBorder="1" applyAlignment="1">
      <alignment horizontal="center" vertical="center" wrapText="1"/>
    </xf>
    <xf numFmtId="3" fontId="30" fillId="35" borderId="11" xfId="0" applyNumberFormat="1" applyFont="1" applyFill="1" applyBorder="1" applyAlignment="1">
      <alignment vertical="center" wrapText="1"/>
    </xf>
    <xf numFmtId="3" fontId="30" fillId="35" borderId="11" xfId="43" applyNumberFormat="1" applyFont="1" applyFill="1" applyBorder="1" applyAlignment="1">
      <alignment vertical="center" wrapText="1"/>
    </xf>
    <xf numFmtId="3" fontId="28" fillId="33" borderId="11" xfId="0" applyNumberFormat="1" applyFont="1" applyFill="1" applyBorder="1" applyAlignment="1">
      <alignment vertical="center" wrapText="1"/>
    </xf>
    <xf numFmtId="3" fontId="28" fillId="33" borderId="11" xfId="43" applyNumberFormat="1" applyFont="1" applyFill="1" applyBorder="1" applyAlignment="1">
      <alignment vertical="center" wrapText="1"/>
    </xf>
    <xf numFmtId="164" fontId="30" fillId="0" borderId="11" xfId="1" applyNumberFormat="1" applyFont="1" applyBorder="1" applyAlignment="1">
      <alignment horizontal="center" vertical="center" wrapText="1"/>
    </xf>
    <xf numFmtId="0" fontId="21" fillId="0" borderId="0" xfId="43" applyFont="1" applyAlignment="1"/>
    <xf numFmtId="0" fontId="34" fillId="0" borderId="33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vertical="center"/>
    </xf>
    <xf numFmtId="0" fontId="32" fillId="33" borderId="11" xfId="0" applyFont="1" applyFill="1" applyBorder="1" applyAlignment="1">
      <alignment vertical="center"/>
    </xf>
    <xf numFmtId="0" fontId="32" fillId="33" borderId="36" xfId="0" applyFont="1" applyFill="1" applyBorder="1" applyAlignment="1">
      <alignment vertical="center"/>
    </xf>
    <xf numFmtId="164" fontId="35" fillId="0" borderId="36" xfId="1" applyNumberFormat="1" applyFont="1" applyFill="1" applyBorder="1" applyAlignment="1">
      <alignment horizontal="right"/>
    </xf>
    <xf numFmtId="0" fontId="36" fillId="37" borderId="11" xfId="0" applyFont="1" applyFill="1" applyBorder="1" applyAlignment="1">
      <alignment horizontal="center" vertical="center" wrapText="1"/>
    </xf>
    <xf numFmtId="10" fontId="18" fillId="0" borderId="11" xfId="1" applyNumberFormat="1" applyFont="1" applyBorder="1" applyAlignment="1">
      <alignment vertical="center" wrapText="1"/>
    </xf>
    <xf numFmtId="0" fontId="36" fillId="37" borderId="13" xfId="0" applyFont="1" applyFill="1" applyBorder="1" applyAlignment="1">
      <alignment vertical="center" wrapText="1"/>
    </xf>
    <xf numFmtId="0" fontId="36" fillId="37" borderId="17" xfId="0" applyFont="1" applyFill="1" applyBorder="1" applyAlignment="1">
      <alignment vertical="center" wrapText="1"/>
    </xf>
    <xf numFmtId="10" fontId="39" fillId="0" borderId="11" xfId="1" applyNumberFormat="1" applyFont="1" applyBorder="1" applyAlignment="1">
      <alignment vertical="center" wrapText="1"/>
    </xf>
    <xf numFmtId="3" fontId="32" fillId="35" borderId="11" xfId="0" applyNumberFormat="1" applyFont="1" applyFill="1" applyBorder="1" applyAlignment="1">
      <alignment horizontal="right" vertical="center"/>
    </xf>
    <xf numFmtId="3" fontId="32" fillId="33" borderId="33" xfId="0" applyNumberFormat="1" applyFont="1" applyFill="1" applyBorder="1" applyAlignment="1">
      <alignment horizontal="right" vertical="center"/>
    </xf>
    <xf numFmtId="10" fontId="37" fillId="0" borderId="36" xfId="1" applyNumberFormat="1" applyFont="1" applyFill="1" applyBorder="1" applyAlignment="1">
      <alignment horizontal="right"/>
    </xf>
    <xf numFmtId="3" fontId="33" fillId="33" borderId="12" xfId="0" applyNumberFormat="1" applyFont="1" applyFill="1" applyBorder="1" applyAlignment="1"/>
    <xf numFmtId="3" fontId="33" fillId="33" borderId="29" xfId="0" applyNumberFormat="1" applyFont="1" applyFill="1" applyBorder="1" applyAlignment="1"/>
    <xf numFmtId="165" fontId="33" fillId="33" borderId="36" xfId="0" applyNumberFormat="1" applyFont="1" applyFill="1" applyBorder="1" applyAlignment="1"/>
    <xf numFmtId="166" fontId="19" fillId="0" borderId="11" xfId="0" applyNumberFormat="1" applyFont="1" applyBorder="1" applyAlignment="1">
      <alignment vertical="center"/>
    </xf>
    <xf numFmtId="164" fontId="19" fillId="0" borderId="11" xfId="1" applyNumberFormat="1" applyFont="1" applyBorder="1" applyAlignment="1">
      <alignment vertical="center"/>
    </xf>
    <xf numFmtId="166" fontId="21" fillId="40" borderId="11" xfId="0" applyNumberFormat="1" applyFont="1" applyFill="1" applyBorder="1" applyAlignment="1">
      <alignment vertical="center"/>
    </xf>
    <xf numFmtId="164" fontId="21" fillId="40" borderId="11" xfId="1" applyNumberFormat="1" applyFont="1" applyFill="1" applyBorder="1" applyAlignment="1">
      <alignment vertical="center"/>
    </xf>
    <xf numFmtId="3" fontId="34" fillId="0" borderId="12" xfId="0" applyNumberFormat="1" applyFont="1" applyFill="1" applyBorder="1" applyAlignment="1">
      <alignment horizontal="right" vertical="center" wrapText="1"/>
    </xf>
    <xf numFmtId="3" fontId="34" fillId="0" borderId="11" xfId="0" applyNumberFormat="1" applyFont="1" applyFill="1" applyBorder="1" applyAlignment="1">
      <alignment horizontal="right" vertical="center" wrapText="1"/>
    </xf>
    <xf numFmtId="165" fontId="34" fillId="0" borderId="36" xfId="0" applyNumberFormat="1" applyFont="1" applyFill="1" applyBorder="1" applyAlignment="1">
      <alignment horizontal="right" vertical="center" wrapText="1"/>
    </xf>
    <xf numFmtId="3" fontId="34" fillId="0" borderId="29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/>
    <xf numFmtId="3" fontId="32" fillId="0" borderId="17" xfId="0" applyNumberFormat="1" applyFont="1" applyFill="1" applyBorder="1" applyAlignment="1">
      <alignment vertical="center" wrapText="1"/>
    </xf>
    <xf numFmtId="3" fontId="32" fillId="0" borderId="13" xfId="0" applyNumberFormat="1" applyFont="1" applyFill="1" applyBorder="1" applyAlignment="1">
      <alignment horizontal="left" vertical="center"/>
    </xf>
    <xf numFmtId="0" fontId="21" fillId="40" borderId="11" xfId="0" applyFont="1" applyFill="1" applyBorder="1" applyAlignment="1">
      <alignment vertical="center"/>
    </xf>
    <xf numFmtId="166" fontId="21" fillId="36" borderId="11" xfId="0" applyNumberFormat="1" applyFont="1" applyFill="1" applyBorder="1" applyAlignment="1">
      <alignment vertical="center"/>
    </xf>
    <xf numFmtId="164" fontId="21" fillId="36" borderId="11" xfId="1" applyNumberFormat="1" applyFont="1" applyFill="1" applyBorder="1" applyAlignment="1">
      <alignment vertical="center"/>
    </xf>
    <xf numFmtId="0" fontId="20" fillId="37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/>
    <xf numFmtId="164" fontId="41" fillId="0" borderId="0" xfId="1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0" fontId="19" fillId="0" borderId="14" xfId="0" applyFont="1" applyBorder="1" applyAlignment="1">
      <alignment vertical="top"/>
    </xf>
    <xf numFmtId="0" fontId="19" fillId="0" borderId="34" xfId="0" applyFont="1" applyBorder="1" applyAlignment="1">
      <alignment vertical="top"/>
    </xf>
    <xf numFmtId="0" fontId="19" fillId="0" borderId="29" xfId="0" applyFont="1" applyBorder="1" applyAlignment="1">
      <alignment vertical="top"/>
    </xf>
    <xf numFmtId="0" fontId="21" fillId="40" borderId="14" xfId="0" applyFont="1" applyFill="1" applyBorder="1" applyAlignment="1">
      <alignment vertical="top"/>
    </xf>
    <xf numFmtId="0" fontId="21" fillId="40" borderId="34" xfId="0" applyFont="1" applyFill="1" applyBorder="1" applyAlignment="1">
      <alignment vertical="top"/>
    </xf>
    <xf numFmtId="0" fontId="21" fillId="40" borderId="29" xfId="0" applyFont="1" applyFill="1" applyBorder="1" applyAlignment="1">
      <alignment vertical="top"/>
    </xf>
    <xf numFmtId="0" fontId="19" fillId="0" borderId="11" xfId="0" applyFont="1" applyBorder="1" applyAlignment="1">
      <alignment vertical="center"/>
    </xf>
    <xf numFmtId="0" fontId="21" fillId="39" borderId="11" xfId="0" applyFont="1" applyFill="1" applyBorder="1" applyAlignment="1">
      <alignment vertical="center"/>
    </xf>
    <xf numFmtId="166" fontId="21" fillId="39" borderId="11" xfId="0" applyNumberFormat="1" applyFont="1" applyFill="1" applyBorder="1" applyAlignment="1">
      <alignment vertical="center"/>
    </xf>
    <xf numFmtId="164" fontId="21" fillId="39" borderId="11" xfId="1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 readingOrder="1"/>
    </xf>
    <xf numFmtId="0" fontId="39" fillId="0" borderId="0" xfId="43" applyFont="1" applyFill="1" applyAlignment="1">
      <alignment horizontal="left" vertical="center" wrapText="1"/>
    </xf>
    <xf numFmtId="0" fontId="21" fillId="0" borderId="17" xfId="43" applyFont="1" applyBorder="1" applyAlignment="1"/>
    <xf numFmtId="164" fontId="21" fillId="0" borderId="0" xfId="1" applyNumberFormat="1" applyFont="1" applyFill="1" applyAlignment="1">
      <alignment horizontal="center" vertical="center" wrapText="1"/>
    </xf>
    <xf numFmtId="0" fontId="33" fillId="0" borderId="34" xfId="0" applyFont="1" applyFill="1" applyBorder="1" applyAlignment="1">
      <alignment vertical="center" wrapText="1"/>
    </xf>
    <xf numFmtId="0" fontId="36" fillId="37" borderId="35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vertical="center" wrapText="1"/>
    </xf>
    <xf numFmtId="0" fontId="36" fillId="37" borderId="37" xfId="0" applyFont="1" applyFill="1" applyBorder="1" applyAlignment="1">
      <alignment vertical="center" wrapText="1"/>
    </xf>
    <xf numFmtId="165" fontId="35" fillId="35" borderId="11" xfId="0" applyNumberFormat="1" applyFont="1" applyFill="1" applyBorder="1" applyAlignment="1">
      <alignment horizontal="right"/>
    </xf>
    <xf numFmtId="0" fontId="32" fillId="0" borderId="11" xfId="0" applyFont="1" applyFill="1" applyBorder="1" applyAlignment="1">
      <alignment wrapText="1"/>
    </xf>
    <xf numFmtId="0" fontId="38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3" fontId="47" fillId="0" borderId="11" xfId="43" applyNumberFormat="1" applyFont="1" applyBorder="1" applyAlignment="1">
      <alignment horizontal="center" wrapText="1"/>
    </xf>
    <xf numFmtId="0" fontId="47" fillId="0" borderId="11" xfId="43" applyFont="1" applyBorder="1" applyAlignment="1"/>
    <xf numFmtId="0" fontId="21" fillId="0" borderId="0" xfId="43" applyFont="1" applyBorder="1" applyAlignment="1"/>
    <xf numFmtId="3" fontId="19" fillId="0" borderId="0" xfId="43" applyNumberFormat="1" applyFont="1" applyBorder="1" applyAlignment="1">
      <alignment horizontal="center" wrapText="1"/>
    </xf>
    <xf numFmtId="10" fontId="19" fillId="0" borderId="0" xfId="43" applyNumberFormat="1" applyFont="1" applyBorder="1" applyAlignment="1">
      <alignment horizontal="center" wrapText="1"/>
    </xf>
    <xf numFmtId="0" fontId="35" fillId="0" borderId="0" xfId="0" applyFont="1" applyFill="1" applyBorder="1" applyAlignment="1"/>
    <xf numFmtId="1" fontId="35" fillId="0" borderId="0" xfId="0" applyNumberFormat="1" applyFont="1" applyFill="1" applyBorder="1" applyAlignment="1"/>
    <xf numFmtId="10" fontId="47" fillId="0" borderId="11" xfId="1" applyNumberFormat="1" applyFont="1" applyBorder="1" applyAlignment="1">
      <alignment horizontal="center" wrapText="1"/>
    </xf>
    <xf numFmtId="0" fontId="33" fillId="0" borderId="17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/>
    </xf>
    <xf numFmtId="0" fontId="28" fillId="0" borderId="11" xfId="43" applyFont="1" applyBorder="1" applyAlignment="1"/>
    <xf numFmtId="3" fontId="30" fillId="0" borderId="11" xfId="43" applyNumberFormat="1" applyFont="1" applyBorder="1" applyAlignment="1">
      <alignment horizontal="center" wrapText="1"/>
    </xf>
    <xf numFmtId="10" fontId="30" fillId="0" borderId="11" xfId="1" applyNumberFormat="1" applyFont="1" applyBorder="1" applyAlignment="1">
      <alignment horizontal="center" wrapText="1"/>
    </xf>
    <xf numFmtId="4" fontId="18" fillId="0" borderId="0" xfId="0" applyNumberFormat="1" applyFont="1" applyAlignment="1">
      <alignment wrapText="1"/>
    </xf>
    <xf numFmtId="10" fontId="21" fillId="40" borderId="11" xfId="1" applyNumberFormat="1" applyFont="1" applyFill="1" applyBorder="1" applyAlignment="1">
      <alignment vertical="center"/>
    </xf>
    <xf numFmtId="10" fontId="21" fillId="39" borderId="11" xfId="1" applyNumberFormat="1" applyFont="1" applyFill="1" applyBorder="1" applyAlignment="1">
      <alignment vertical="center"/>
    </xf>
    <xf numFmtId="4" fontId="18" fillId="0" borderId="11" xfId="0" applyNumberFormat="1" applyFont="1" applyBorder="1" applyAlignment="1">
      <alignment wrapText="1"/>
    </xf>
    <xf numFmtId="0" fontId="33" fillId="0" borderId="11" xfId="0" applyFont="1" applyFill="1" applyBorder="1" applyAlignment="1">
      <alignment vertical="center" wrapText="1"/>
    </xf>
    <xf numFmtId="10" fontId="18" fillId="0" borderId="0" xfId="43" applyNumberFormat="1" applyFont="1" applyAlignment="1">
      <alignment wrapText="1"/>
    </xf>
    <xf numFmtId="0" fontId="19" fillId="0" borderId="11" xfId="1" applyNumberFormat="1" applyFont="1" applyBorder="1" applyAlignment="1">
      <alignment vertical="center"/>
    </xf>
    <xf numFmtId="3" fontId="19" fillId="0" borderId="11" xfId="1" applyNumberFormat="1" applyFont="1" applyBorder="1" applyAlignment="1">
      <alignment vertical="center"/>
    </xf>
    <xf numFmtId="0" fontId="42" fillId="0" borderId="0" xfId="0" applyFont="1" applyAlignment="1">
      <alignment wrapText="1"/>
    </xf>
    <xf numFmtId="0" fontId="40" fillId="0" borderId="0" xfId="43" applyFont="1" applyAlignment="1">
      <alignment wrapText="1"/>
    </xf>
    <xf numFmtId="0" fontId="40" fillId="0" borderId="0" xfId="0" applyFont="1" applyFill="1" applyAlignment="1">
      <alignment wrapText="1"/>
    </xf>
    <xf numFmtId="0" fontId="18" fillId="0" borderId="0" xfId="43" applyFont="1" applyAlignment="1">
      <alignment horizontal="right" wrapText="1"/>
    </xf>
    <xf numFmtId="10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 vertical="center"/>
    </xf>
    <xf numFmtId="4" fontId="41" fillId="0" borderId="0" xfId="0" applyNumberFormat="1" applyFont="1" applyAlignment="1">
      <alignment wrapText="1"/>
    </xf>
    <xf numFmtId="4" fontId="41" fillId="0" borderId="0" xfId="43" applyNumberFormat="1" applyFont="1" applyAlignment="1">
      <alignment wrapText="1"/>
    </xf>
    <xf numFmtId="0" fontId="21" fillId="35" borderId="11" xfId="43" applyFont="1" applyFill="1" applyBorder="1" applyAlignment="1">
      <alignment horizontal="center"/>
    </xf>
    <xf numFmtId="0" fontId="31" fillId="41" borderId="12" xfId="43" applyFont="1" applyFill="1" applyBorder="1" applyAlignment="1">
      <alignment horizontal="center" vertical="center" wrapText="1"/>
    </xf>
    <xf numFmtId="0" fontId="31" fillId="41" borderId="29" xfId="43" applyFont="1" applyFill="1" applyBorder="1" applyAlignment="1">
      <alignment horizontal="center" vertical="center" wrapText="1"/>
    </xf>
    <xf numFmtId="0" fontId="31" fillId="41" borderId="36" xfId="43" applyFont="1" applyFill="1" applyBorder="1" applyAlignment="1">
      <alignment horizontal="center" vertical="center" wrapText="1"/>
    </xf>
    <xf numFmtId="0" fontId="31" fillId="41" borderId="11" xfId="43" applyFont="1" applyFill="1" applyBorder="1" applyAlignment="1">
      <alignment horizontal="center" vertical="center" wrapText="1"/>
    </xf>
    <xf numFmtId="0" fontId="31" fillId="41" borderId="14" xfId="43" applyFont="1" applyFill="1" applyBorder="1" applyAlignment="1">
      <alignment horizontal="center" vertical="center" wrapText="1"/>
    </xf>
    <xf numFmtId="3" fontId="33" fillId="35" borderId="29" xfId="0" applyNumberFormat="1" applyFont="1" applyFill="1" applyBorder="1" applyAlignment="1">
      <alignment horizontal="right"/>
    </xf>
    <xf numFmtId="165" fontId="33" fillId="35" borderId="36" xfId="0" applyNumberFormat="1" applyFont="1" applyFill="1" applyBorder="1" applyAlignment="1">
      <alignment horizontal="right"/>
    </xf>
    <xf numFmtId="3" fontId="33" fillId="35" borderId="11" xfId="0" applyNumberFormat="1" applyFont="1" applyFill="1" applyBorder="1" applyAlignment="1">
      <alignment horizontal="right"/>
    </xf>
    <xf numFmtId="0" fontId="33" fillId="0" borderId="33" xfId="0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9" fillId="35" borderId="0" xfId="0" applyFont="1" applyFill="1" applyBorder="1" applyAlignment="1">
      <alignment horizontal="left" vertical="center" wrapText="1"/>
    </xf>
    <xf numFmtId="0" fontId="42" fillId="35" borderId="0" xfId="0" applyFont="1" applyFill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3" fillId="36" borderId="12" xfId="0" applyFont="1" applyFill="1" applyBorder="1" applyAlignment="1">
      <alignment horizontal="left" vertical="center"/>
    </xf>
    <xf numFmtId="0" fontId="33" fillId="36" borderId="29" xfId="0" applyFont="1" applyFill="1" applyBorder="1" applyAlignment="1">
      <alignment horizontal="left" vertical="center"/>
    </xf>
    <xf numFmtId="0" fontId="33" fillId="36" borderId="36" xfId="0" applyFont="1" applyFill="1" applyBorder="1" applyAlignment="1">
      <alignment horizontal="left" vertical="center"/>
    </xf>
    <xf numFmtId="49" fontId="43" fillId="0" borderId="37" xfId="0" applyNumberFormat="1" applyFont="1" applyFill="1" applyBorder="1" applyAlignment="1">
      <alignment horizontal="center" vertical="center"/>
    </xf>
    <xf numFmtId="49" fontId="43" fillId="0" borderId="38" xfId="0" applyNumberFormat="1" applyFont="1" applyFill="1" applyBorder="1" applyAlignment="1">
      <alignment horizontal="center" vertical="center"/>
    </xf>
    <xf numFmtId="0" fontId="44" fillId="40" borderId="0" xfId="0" applyFont="1" applyFill="1" applyAlignment="1">
      <alignment horizontal="left" vertical="center" wrapText="1" readingOrder="1"/>
    </xf>
    <xf numFmtId="0" fontId="48" fillId="35" borderId="0" xfId="43" applyFont="1" applyFill="1" applyAlignment="1">
      <alignment horizontal="left" vertical="center" wrapText="1"/>
    </xf>
    <xf numFmtId="0" fontId="42" fillId="35" borderId="0" xfId="43" applyFont="1" applyFill="1" applyAlignment="1">
      <alignment horizontal="left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6" xfId="0" applyFont="1" applyFill="1" applyBorder="1" applyAlignment="1">
      <alignment horizontal="center" vertical="center"/>
    </xf>
    <xf numFmtId="0" fontId="20" fillId="37" borderId="16" xfId="0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20" fillId="37" borderId="29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20" fillId="37" borderId="17" xfId="0" applyFont="1" applyFill="1" applyBorder="1" applyAlignment="1">
      <alignment horizontal="center" vertical="center"/>
    </xf>
    <xf numFmtId="0" fontId="38" fillId="0" borderId="4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32" fillId="0" borderId="35" xfId="0" applyFont="1" applyFill="1" applyBorder="1" applyAlignment="1">
      <alignment horizontal="left" vertical="center" wrapText="1"/>
    </xf>
    <xf numFmtId="0" fontId="32" fillId="33" borderId="12" xfId="0" applyFont="1" applyFill="1" applyBorder="1" applyAlignment="1">
      <alignment horizontal="lef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0" fontId="36" fillId="37" borderId="37" xfId="0" applyFont="1" applyFill="1" applyBorder="1" applyAlignment="1">
      <alignment horizontal="center" vertical="center" wrapText="1"/>
    </xf>
    <xf numFmtId="0" fontId="36" fillId="37" borderId="3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37" borderId="32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0" fontId="20" fillId="37" borderId="17" xfId="0" applyFont="1" applyFill="1" applyBorder="1" applyAlignment="1">
      <alignment horizontal="center" vertical="center" wrapText="1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0" fontId="39" fillId="35" borderId="0" xfId="0" applyFont="1" applyFill="1" applyAlignment="1">
      <alignment horizontal="left" vertical="center" wrapText="1"/>
    </xf>
    <xf numFmtId="0" fontId="31" fillId="0" borderId="14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21" fillId="39" borderId="28" xfId="0" applyFont="1" applyFill="1" applyBorder="1" applyAlignment="1">
      <alignment horizontal="left" vertical="top"/>
    </xf>
    <xf numFmtId="0" fontId="21" fillId="39" borderId="31" xfId="0" applyFont="1" applyFill="1" applyBorder="1" applyAlignment="1">
      <alignment horizontal="left" vertical="top"/>
    </xf>
    <xf numFmtId="0" fontId="21" fillId="39" borderId="32" xfId="0" applyFont="1" applyFill="1" applyBorder="1" applyAlignment="1">
      <alignment horizontal="left" vertical="top"/>
    </xf>
    <xf numFmtId="0" fontId="21" fillId="39" borderId="15" xfId="0" applyFont="1" applyFill="1" applyBorder="1" applyAlignment="1">
      <alignment horizontal="left" vertical="top"/>
    </xf>
    <xf numFmtId="0" fontId="21" fillId="39" borderId="27" xfId="0" applyFont="1" applyFill="1" applyBorder="1" applyAlignment="1">
      <alignment horizontal="left" vertical="top"/>
    </xf>
    <xf numFmtId="0" fontId="21" fillId="39" borderId="16" xfId="0" applyFont="1" applyFill="1" applyBorder="1" applyAlignment="1">
      <alignment horizontal="left" vertical="top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41" xfId="0" applyFont="1" applyFill="1" applyBorder="1" applyAlignment="1">
      <alignment horizontal="center" vertical="center" wrapText="1"/>
    </xf>
    <xf numFmtId="0" fontId="20" fillId="37" borderId="31" xfId="0" applyFont="1" applyFill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left" vertical="center"/>
    </xf>
    <xf numFmtId="0" fontId="33" fillId="33" borderId="11" xfId="0" applyFont="1" applyFill="1" applyBorder="1" applyAlignment="1">
      <alignment horizontal="left" vertical="center"/>
    </xf>
    <xf numFmtId="0" fontId="33" fillId="33" borderId="36" xfId="0" applyFont="1" applyFill="1" applyBorder="1" applyAlignment="1">
      <alignment horizontal="left" vertical="center"/>
    </xf>
    <xf numFmtId="0" fontId="36" fillId="37" borderId="42" xfId="0" applyFont="1" applyFill="1" applyBorder="1" applyAlignment="1">
      <alignment horizontal="center" vertical="center" wrapText="1"/>
    </xf>
    <xf numFmtId="0" fontId="36" fillId="37" borderId="43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46" fillId="38" borderId="0" xfId="0" applyFont="1" applyFill="1" applyAlignment="1">
      <alignment horizontal="left" vertical="center" wrapText="1"/>
    </xf>
    <xf numFmtId="0" fontId="39" fillId="35" borderId="0" xfId="43" applyFont="1" applyFill="1" applyAlignment="1">
      <alignment horizontal="left" vertical="center" wrapText="1"/>
    </xf>
    <xf numFmtId="0" fontId="36" fillId="37" borderId="32" xfId="0" applyFont="1" applyFill="1" applyBorder="1" applyAlignment="1">
      <alignment horizontal="center" vertical="center" wrapText="1"/>
    </xf>
    <xf numFmtId="0" fontId="36" fillId="37" borderId="0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2" fillId="33" borderId="33" xfId="0" applyFont="1" applyFill="1" applyBorder="1" applyAlignment="1">
      <alignment horizontal="left" vertical="center" wrapText="1"/>
    </xf>
    <xf numFmtId="0" fontId="32" fillId="33" borderId="34" xfId="0" applyFont="1" applyFill="1" applyBorder="1" applyAlignment="1">
      <alignment horizontal="left" vertical="center" wrapText="1"/>
    </xf>
    <xf numFmtId="0" fontId="32" fillId="33" borderId="35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7437453403417E-2"/>
          <c:y val="0.16938455299479474"/>
          <c:w val="0.78490272138238748"/>
          <c:h val="0.5279459961332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PREP_POR_PP!$AG$45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-1.2535948724876856E-2"/>
                  <c:y val="1.20969575913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PREP_POR_PP!$AF$46:$AF$55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0018 ENFERMEDADES NO TRANSMISIBLES</c:v>
                </c:pt>
                <c:pt idx="4">
                  <c:v>0017 ENFERMEDADES METAXENICAS Y ZOONOSIS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0131 CONTROL Y PREVENCION EN SALUD MENTAL</c:v>
                </c:pt>
                <c:pt idx="8">
                  <c:v>0068 REDUCCION DE VULNERABILIDAD Y ATENCION DE EMERGENCIAS POR DESASTRES</c:v>
                </c:pt>
                <c:pt idx="9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PREP_POR_PP!$AG$46:$AG$55</c:f>
              <c:numCache>
                <c:formatCode>#,##0.00</c:formatCode>
                <c:ptCount val="10"/>
                <c:pt idx="0">
                  <c:v>105.428082</c:v>
                </c:pt>
                <c:pt idx="1">
                  <c:v>85.401979999999995</c:v>
                </c:pt>
                <c:pt idx="2">
                  <c:v>18.513292</c:v>
                </c:pt>
                <c:pt idx="3">
                  <c:v>16.036966</c:v>
                </c:pt>
                <c:pt idx="4">
                  <c:v>15.007984</c:v>
                </c:pt>
                <c:pt idx="5">
                  <c:v>12.022301000000001</c:v>
                </c:pt>
                <c:pt idx="6">
                  <c:v>8.2057970000000005</c:v>
                </c:pt>
                <c:pt idx="7">
                  <c:v>3.4403389999999998</c:v>
                </c:pt>
                <c:pt idx="8">
                  <c:v>1.9607520000000001</c:v>
                </c:pt>
                <c:pt idx="9">
                  <c:v>1.2261310000000001</c:v>
                </c:pt>
              </c:numCache>
            </c:numRef>
          </c:val>
        </c:ser>
        <c:ser>
          <c:idx val="2"/>
          <c:order val="1"/>
          <c:tx>
            <c:strRef>
              <c:f>PREP_POR_PP!$AH$45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4291965996716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572991499179048E-3"/>
                  <c:y val="2.4193915182705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930290649096941E-3"/>
                  <c:y val="3.024239397838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501094049425327E-3"/>
                  <c:y val="6.0484787956764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01437948995074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1930290649097565E-3"/>
                  <c:y val="6.0484787956764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535948724876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PREP_POR_PP!$AF$46:$AF$55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0018 ENFERMEDADES NO TRANSMISIBLES</c:v>
                </c:pt>
                <c:pt idx="4">
                  <c:v>0017 ENFERMEDADES METAXENICAS Y ZOONOSIS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0131 CONTROL Y PREVENCION EN SALUD MENTAL</c:v>
                </c:pt>
                <c:pt idx="8">
                  <c:v>0068 REDUCCION DE VULNERABILIDAD Y ATENCION DE EMERGENCIAS POR DESASTRES</c:v>
                </c:pt>
                <c:pt idx="9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PREP_POR_PP!$AH$46:$AH$55</c:f>
              <c:numCache>
                <c:formatCode>#,##0.00</c:formatCode>
                <c:ptCount val="10"/>
                <c:pt idx="0">
                  <c:v>102.59712500000001</c:v>
                </c:pt>
                <c:pt idx="1">
                  <c:v>83.394997000000004</c:v>
                </c:pt>
                <c:pt idx="2">
                  <c:v>18.480260000000001</c:v>
                </c:pt>
                <c:pt idx="3">
                  <c:v>15.986815</c:v>
                </c:pt>
                <c:pt idx="4">
                  <c:v>14.952591999999999</c:v>
                </c:pt>
                <c:pt idx="5">
                  <c:v>11.918941999999999</c:v>
                </c:pt>
                <c:pt idx="6">
                  <c:v>8.1172799999999992</c:v>
                </c:pt>
                <c:pt idx="7">
                  <c:v>3.211967</c:v>
                </c:pt>
                <c:pt idx="8">
                  <c:v>1.8665339999999999</c:v>
                </c:pt>
                <c:pt idx="9">
                  <c:v>1.2225189999999999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36520"/>
        <c:axId val="344334952"/>
      </c:barChart>
      <c:scatterChart>
        <c:scatterStyle val="lineMarker"/>
        <c:varyColors val="0"/>
        <c:ser>
          <c:idx val="1"/>
          <c:order val="2"/>
          <c:tx>
            <c:strRef>
              <c:f>PREP_POR_PP!$AI$45</c:f>
              <c:strCache>
                <c:ptCount val="1"/>
                <c:pt idx="0">
                  <c:v>% EJECUCIÓN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823721401125528E-3"/>
                  <c:y val="-4.2649395640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546767544751198E-2"/>
                  <c:y val="-4.869787443596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621398160354459E-2"/>
                  <c:y val="-7.8940268414343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PREP_POR_PP!$AF$46:$AF$55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0018 ENFERMEDADES NO TRANSMISIBLES</c:v>
                </c:pt>
                <c:pt idx="4">
                  <c:v>0017 ENFERMEDADES METAXENICAS Y ZOONOSIS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0131 CONTROL Y PREVENCION EN SALUD MENTAL</c:v>
                </c:pt>
                <c:pt idx="8">
                  <c:v>0068 REDUCCION DE VULNERABILIDAD Y ATENCION DE EMERGENCIAS POR DESASTRES</c:v>
                </c:pt>
                <c:pt idx="9">
                  <c:v>0129 PREVENCION Y MANEJO DE CONDICIONES SECUNDARIAS DE SALUD EN PERSONAS CON DISCAPACIDAD</c:v>
                </c:pt>
              </c:strCache>
            </c:strRef>
          </c:xVal>
          <c:yVal>
            <c:numRef>
              <c:f>PREP_POR_PP!$AI$46:$AI$55</c:f>
              <c:numCache>
                <c:formatCode>0.0%</c:formatCode>
                <c:ptCount val="10"/>
                <c:pt idx="0">
                  <c:v>0.97314797968154254</c:v>
                </c:pt>
                <c:pt idx="1">
                  <c:v>0.97649957296072065</c:v>
                </c:pt>
                <c:pt idx="2">
                  <c:v>0.99821576843275639</c:v>
                </c:pt>
                <c:pt idx="3">
                  <c:v>0.99687278753350228</c:v>
                </c:pt>
                <c:pt idx="4">
                  <c:v>0.9963091645087041</c:v>
                </c:pt>
                <c:pt idx="5">
                  <c:v>0.99140272731484591</c:v>
                </c:pt>
                <c:pt idx="6">
                  <c:v>0.98921286987723422</c:v>
                </c:pt>
                <c:pt idx="7">
                  <c:v>0.93361933228091776</c:v>
                </c:pt>
                <c:pt idx="8">
                  <c:v>0.9519480281035031</c:v>
                </c:pt>
                <c:pt idx="9">
                  <c:v>0.99705414837403172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341224"/>
        <c:axId val="344337696"/>
      </c:scatterChart>
      <c:catAx>
        <c:axId val="34433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PE"/>
          </a:p>
        </c:txPr>
        <c:crossAx val="344334952"/>
        <c:crosses val="autoZero"/>
        <c:auto val="1"/>
        <c:lblAlgn val="ctr"/>
        <c:lblOffset val="100"/>
        <c:noMultiLvlLbl val="0"/>
      </c:catAx>
      <c:valAx>
        <c:axId val="344334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s-PE" sz="1400" b="1"/>
                  <a:t>MILLONES</a:t>
                </a:r>
                <a:r>
                  <a:rPr lang="es-PE" sz="1400" b="1" baseline="0"/>
                  <a:t> DE </a:t>
                </a:r>
                <a:r>
                  <a:rPr lang="es-PE" sz="1400" b="1"/>
                  <a:t>S/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44336520"/>
        <c:crosses val="autoZero"/>
        <c:crossBetween val="between"/>
      </c:valAx>
      <c:valAx>
        <c:axId val="344337696"/>
        <c:scaling>
          <c:orientation val="minMax"/>
          <c:min val="0.89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/>
                </a:pPr>
                <a:r>
                  <a:rPr lang="es-PE" sz="1400"/>
                  <a:t>PORCENTAJE</a:t>
                </a:r>
                <a:r>
                  <a:rPr lang="es-PE" sz="1400" baseline="0"/>
                  <a:t> DE EJECUCIÓN</a:t>
                </a:r>
                <a:endParaRPr lang="es-PE" sz="140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44341224"/>
        <c:crosses val="max"/>
        <c:crossBetween val="midCat"/>
      </c:valAx>
      <c:valAx>
        <c:axId val="3443412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PE" sz="1400"/>
                  <a:t>PROGRAMA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43376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49267883576824"/>
          <c:y val="0.33040244053738116"/>
          <c:w val="7.7332228169802633E-2"/>
          <c:h val="0.164061177267340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 05: 2.1 PERSONAL Y OBLIGACIONES SOCIALES, PROGRAMA SALUD MATERNO NEONATAL </a:t>
            </a:r>
          </a:p>
          <a:p>
            <a:pPr>
              <a:defRPr sz="1200"/>
            </a:pPr>
            <a:endParaRPr lang="es-PE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'21_GENÉRICATRIM'!$I$23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'21_GENÉRICATRIM'!$K$23:$P$23</c:f>
              <c:numCache>
                <c:formatCode>#,##0</c:formatCode>
                <c:ptCount val="6"/>
                <c:pt idx="0">
                  <c:v>1263815</c:v>
                </c:pt>
                <c:pt idx="1">
                  <c:v>1152847</c:v>
                </c:pt>
                <c:pt idx="2">
                  <c:v>1210260</c:v>
                </c:pt>
                <c:pt idx="3">
                  <c:v>1135489</c:v>
                </c:pt>
                <c:pt idx="4">
                  <c:v>1053759</c:v>
                </c:pt>
                <c:pt idx="5">
                  <c:v>1367582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'21_GENÉRICATRIM'!$I$24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'21_GENÉRICATRIM'!$K$24:$P$24</c:f>
              <c:numCache>
                <c:formatCode>#,##0</c:formatCode>
                <c:ptCount val="6"/>
                <c:pt idx="0">
                  <c:v>362896</c:v>
                </c:pt>
                <c:pt idx="1">
                  <c:v>397346</c:v>
                </c:pt>
                <c:pt idx="2">
                  <c:v>403115</c:v>
                </c:pt>
                <c:pt idx="3">
                  <c:v>406871</c:v>
                </c:pt>
                <c:pt idx="4">
                  <c:v>410505</c:v>
                </c:pt>
                <c:pt idx="5">
                  <c:v>408268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'21_GENÉRICATRIM'!$I$25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'21_GENÉRICATRIM'!$K$25:$P$25</c:f>
              <c:numCache>
                <c:formatCode>#,##0</c:formatCode>
                <c:ptCount val="6"/>
                <c:pt idx="0">
                  <c:v>500614</c:v>
                </c:pt>
                <c:pt idx="1">
                  <c:v>503633</c:v>
                </c:pt>
                <c:pt idx="2">
                  <c:v>493074</c:v>
                </c:pt>
                <c:pt idx="3">
                  <c:v>507637</c:v>
                </c:pt>
                <c:pt idx="4">
                  <c:v>507444</c:v>
                </c:pt>
                <c:pt idx="5">
                  <c:v>528438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'21_GENÉRICATRIM'!$I$26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'21_GENÉRICATRIM'!$K$26:$P$26</c:f>
              <c:numCache>
                <c:formatCode>#,##0</c:formatCode>
                <c:ptCount val="6"/>
                <c:pt idx="0">
                  <c:v>590317</c:v>
                </c:pt>
                <c:pt idx="1">
                  <c:v>533265</c:v>
                </c:pt>
                <c:pt idx="2">
                  <c:v>559603</c:v>
                </c:pt>
                <c:pt idx="3">
                  <c:v>663174</c:v>
                </c:pt>
                <c:pt idx="4">
                  <c:v>527005</c:v>
                </c:pt>
                <c:pt idx="5">
                  <c:v>504143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'21_GENÉRICATRIM'!$I$27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'21_GENÉRICATRIM'!$K$27:$P$27</c:f>
              <c:numCache>
                <c:formatCode>#,##0</c:formatCode>
                <c:ptCount val="6"/>
                <c:pt idx="0">
                  <c:v>662986</c:v>
                </c:pt>
                <c:pt idx="1">
                  <c:v>435105</c:v>
                </c:pt>
                <c:pt idx="2">
                  <c:v>519110</c:v>
                </c:pt>
                <c:pt idx="3">
                  <c:v>1067114</c:v>
                </c:pt>
                <c:pt idx="4">
                  <c:v>634287</c:v>
                </c:pt>
                <c:pt idx="5">
                  <c:v>699008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'21_GENÉRICATRIM'!$I$28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'21_GENÉRICATRIM'!$K$28:$P$28</c:f>
              <c:numCache>
                <c:formatCode>#,##0</c:formatCode>
                <c:ptCount val="6"/>
                <c:pt idx="0">
                  <c:v>208983</c:v>
                </c:pt>
                <c:pt idx="1">
                  <c:v>197238</c:v>
                </c:pt>
                <c:pt idx="2">
                  <c:v>201894</c:v>
                </c:pt>
                <c:pt idx="3">
                  <c:v>208132</c:v>
                </c:pt>
                <c:pt idx="4">
                  <c:v>201811</c:v>
                </c:pt>
                <c:pt idx="5">
                  <c:v>208279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'21_GENÉRICATRIM'!$I$29</c:f>
              <c:strCache>
                <c:ptCount val="1"/>
                <c:pt idx="0">
                  <c:v>1539 HOSPITAL JOSÉ H. SOTO CADENILLAS -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'21_GENÉRICATRIM'!$K$29:$P$29</c:f>
              <c:numCache>
                <c:formatCode>#,##0</c:formatCode>
                <c:ptCount val="6"/>
                <c:pt idx="0">
                  <c:v>107029</c:v>
                </c:pt>
                <c:pt idx="1">
                  <c:v>138734</c:v>
                </c:pt>
                <c:pt idx="2">
                  <c:v>130144</c:v>
                </c:pt>
                <c:pt idx="3">
                  <c:v>131965</c:v>
                </c:pt>
                <c:pt idx="4">
                  <c:v>134554</c:v>
                </c:pt>
                <c:pt idx="5">
                  <c:v>134408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34792"/>
        <c:axId val="407632440"/>
      </c:lineChart>
      <c:catAx>
        <c:axId val="40763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s-PE"/>
          </a:p>
        </c:txPr>
        <c:crossAx val="407632440"/>
        <c:crosses val="autoZero"/>
        <c:auto val="1"/>
        <c:lblAlgn val="ctr"/>
        <c:lblOffset val="100"/>
        <c:noMultiLvlLbl val="0"/>
      </c:catAx>
      <c:valAx>
        <c:axId val="407632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407634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51275904663752"/>
          <c:y val="0.24985101856537878"/>
          <c:w val="0.31312812317329453"/>
          <c:h val="0.66029802440003627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N° 11: COMPOSICIÓN PIM DEL PROGRAMA SALUD MATERNO NEONATAL POR FUENTE DE FINANCIAMIENTO - DIRESA CAJAMARCA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604647408627839"/>
          <c:y val="0.26522829316386215"/>
          <c:w val="0.35188738887428039"/>
          <c:h val="0.68714070639647207"/>
        </c:manualLayout>
      </c:layout>
      <c:pieChart>
        <c:varyColors val="1"/>
        <c:ser>
          <c:idx val="1"/>
          <c:order val="0"/>
          <c:tx>
            <c:strRef>
              <c:f>'002_POR_FUENTE DE FINANC_SMN'!$L$103</c:f>
              <c:strCache>
                <c:ptCount val="1"/>
                <c:pt idx="0">
                  <c:v>445 REGION CAJAMARCA</c:v>
                </c:pt>
              </c:strCache>
            </c:strRef>
          </c:tx>
          <c:dLbls>
            <c:dLbl>
              <c:idx val="0"/>
              <c:layout>
                <c:manualLayout>
                  <c:x val="4.7796494111389289E-2"/>
                  <c:y val="-6.4905605073477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266115370019702E-2"/>
                  <c:y val="0.1386015961202819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29085085092734E-2"/>
                  <c:y val="7.048429859973087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B05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237969274998196"/>
                  <c:y val="3.010138961056263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7030A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'002_POR_FUENTE DE FINANC_SMN'!$C$104:$C$107</c:f>
              <c:strCache>
                <c:ptCount val="4"/>
                <c:pt idx="0">
                  <c:v>01 RECURSOS ORDINARIOS</c:v>
                </c:pt>
                <c:pt idx="1">
                  <c:v>02 RECURSOS DIRECTAMENTE RECAUDADOS</c:v>
                </c:pt>
                <c:pt idx="2">
                  <c:v>04 DONACIONES Y TRANSFERENCIAS</c:v>
                </c:pt>
                <c:pt idx="3">
                  <c:v>05 RECURSOS DETERMINADOS</c:v>
                </c:pt>
              </c:strCache>
            </c:strRef>
          </c:cat>
          <c:val>
            <c:numRef>
              <c:f>'002_POR_FUENTE DE FINANC_SMN'!$L$104:$L$107</c:f>
              <c:numCache>
                <c:formatCode>0.00%</c:formatCode>
                <c:ptCount val="4"/>
                <c:pt idx="0">
                  <c:v>0.77612309456993855</c:v>
                </c:pt>
                <c:pt idx="1">
                  <c:v>1.0610526828534889E-3</c:v>
                </c:pt>
                <c:pt idx="2">
                  <c:v>0.18507812113958014</c:v>
                </c:pt>
                <c:pt idx="3">
                  <c:v>3.7737731607627834E-2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 Black" pitchFamily="34" charset="0"/>
              </a:defRPr>
            </a:pPr>
            <a:r>
              <a:rPr lang="es-PE" sz="1200" b="1" i="0" baseline="0">
                <a:effectLst/>
                <a:latin typeface="Arial Black" pitchFamily="34" charset="0"/>
              </a:rPr>
              <a:t>Gráfico N° 10 : PP SALUD MATERNO NEONATAL - EJECUCIÓN PRESUPUESTAL POR FUENTE DE FINACIMIENTO,  REGIÓN CAJAMARCA , AÑO 2016 (MLLS DE SOLES)</a:t>
            </a:r>
            <a:endParaRPr lang="es-PE" sz="1200">
              <a:effectLst/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PIM (MILL S/.)</c:v>
          </c:tx>
          <c:spPr>
            <a:solidFill>
              <a:srgbClr val="0070C0"/>
            </a:solidFill>
          </c:spPr>
          <c:invertIfNegative val="0"/>
          <c:dLbls>
            <c:numFmt formatCode="_(&quot;S/.&quot;* #,##0.00_);_(&quot;S/.&quot;* \(#,##0.00\);_(&quot;S/.&quot;* &quot;-&quot;??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'002_POR_FUENTE DE FINANC_SMN'!$C$22:$C$25</c:f>
              <c:strCache>
                <c:ptCount val="4"/>
                <c:pt idx="0">
                  <c:v>01 RECURSOS ORDINARIOS</c:v>
                </c:pt>
                <c:pt idx="1">
                  <c:v>04 DONACIONES Y TRANSFERENCIAS</c:v>
                </c:pt>
                <c:pt idx="2">
                  <c:v>05 RECURSOS DETERMINADOS</c:v>
                </c:pt>
                <c:pt idx="3">
                  <c:v>02 RECURSOS DIRECTAMENTE RECAUDADOS</c:v>
                </c:pt>
              </c:strCache>
            </c:strRef>
          </c:cat>
          <c:val>
            <c:numRef>
              <c:f>'002_POR_FUENTE DE FINANC_SMN'!$D$22:$D$25</c:f>
              <c:numCache>
                <c:formatCode>#,##0.00</c:formatCode>
                <c:ptCount val="4"/>
                <c:pt idx="0">
                  <c:v>66.282449</c:v>
                </c:pt>
                <c:pt idx="1">
                  <c:v>15.806037999999999</c:v>
                </c:pt>
                <c:pt idx="2">
                  <c:v>3.222877</c:v>
                </c:pt>
                <c:pt idx="3">
                  <c:v>9.0616000000000002E-2</c:v>
                </c:pt>
              </c:numCache>
            </c:numRef>
          </c:val>
        </c:ser>
        <c:ser>
          <c:idx val="1"/>
          <c:order val="1"/>
          <c:tx>
            <c:v>EJECUCIÓN (MILL S/.)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7074255383954892E-2"/>
                  <c:y val="3.61581998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_(&quot;S/.&quot;* #,##0.00_);_(&quot;S/.&quot;* \(#,##0.00\);_(&quot;S/.&quot;* &quot;-&quot;??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'002_POR_FUENTE DE FINANC_SMN'!$C$22:$C$25</c:f>
              <c:strCache>
                <c:ptCount val="4"/>
                <c:pt idx="0">
                  <c:v>01 RECURSOS ORDINARIOS</c:v>
                </c:pt>
                <c:pt idx="1">
                  <c:v>04 DONACIONES Y TRANSFERENCIAS</c:v>
                </c:pt>
                <c:pt idx="2">
                  <c:v>05 RECURSOS DETERMINADOS</c:v>
                </c:pt>
                <c:pt idx="3">
                  <c:v>02 RECURSOS DIRECTAMENTE RECAUDADOS</c:v>
                </c:pt>
              </c:strCache>
            </c:strRef>
          </c:cat>
          <c:val>
            <c:numRef>
              <c:f>'002_POR_FUENTE DE FINANC_SMN'!$E$22:$E$25</c:f>
              <c:numCache>
                <c:formatCode>#,##0.00</c:formatCode>
                <c:ptCount val="4"/>
                <c:pt idx="0">
                  <c:v>55.99</c:v>
                </c:pt>
                <c:pt idx="1">
                  <c:v>14.759301000000001</c:v>
                </c:pt>
                <c:pt idx="2">
                  <c:v>2.437233</c:v>
                </c:pt>
                <c:pt idx="3">
                  <c:v>8.4104999999999999E-2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32048"/>
        <c:axId val="407637144"/>
      </c:barChart>
      <c:scatterChart>
        <c:scatterStyle val="lineMarker"/>
        <c:varyColors val="0"/>
        <c:ser>
          <c:idx val="2"/>
          <c:order val="2"/>
          <c:tx>
            <c:strRef>
              <c:f>'002_POR_FUENTE DE FINANC_SMN'!$F$21</c:f>
              <c:strCache>
                <c:ptCount val="1"/>
                <c:pt idx="0">
                  <c:v>% EJEC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517719058737978E-2"/>
                  <c:y val="-5.42372997170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'002_POR_FUENTE DE FINANC_SMN'!$C$22:$C$25</c:f>
              <c:strCache>
                <c:ptCount val="4"/>
                <c:pt idx="0">
                  <c:v>01 RECURSOS ORDINARIOS</c:v>
                </c:pt>
                <c:pt idx="1">
                  <c:v>04 DONACIONES Y TRANSFERENCIAS</c:v>
                </c:pt>
                <c:pt idx="2">
                  <c:v>05 RECURSOS DETERMINADOS</c:v>
                </c:pt>
                <c:pt idx="3">
                  <c:v>02 RECURSOS DIRECTAMENTE RECAUDADOS</c:v>
                </c:pt>
              </c:strCache>
            </c:strRef>
          </c:xVal>
          <c:yVal>
            <c:numRef>
              <c:f>'002_POR_FUENTE DE FINANC_SMN'!$F$22:$F$25</c:f>
              <c:numCache>
                <c:formatCode>##0.00%</c:formatCode>
                <c:ptCount val="4"/>
                <c:pt idx="0">
                  <c:v>0.8447183356185286</c:v>
                </c:pt>
                <c:pt idx="1">
                  <c:v>0.93377613036233376</c:v>
                </c:pt>
                <c:pt idx="2">
                  <c:v>0.75622898422744644</c:v>
                </c:pt>
                <c:pt idx="3">
                  <c:v>0.92814734704687907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30088"/>
        <c:axId val="407635184"/>
      </c:scatterChart>
      <c:catAx>
        <c:axId val="40763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FUENTE</a:t>
                </a:r>
              </a:p>
            </c:rich>
          </c:tx>
          <c:layout>
            <c:manualLayout>
              <c:xMode val="edge"/>
              <c:yMode val="edge"/>
              <c:x val="0.44379029647509988"/>
              <c:y val="0.9197105749637777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407637144"/>
        <c:crosses val="autoZero"/>
        <c:auto val="1"/>
        <c:lblAlgn val="ctr"/>
        <c:lblOffset val="100"/>
        <c:noMultiLvlLbl val="0"/>
      </c:catAx>
      <c:valAx>
        <c:axId val="407637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MILLONES DE SOLES.</a:t>
                </a:r>
              </a:p>
            </c:rich>
          </c:tx>
          <c:overlay val="0"/>
        </c:title>
        <c:numFmt formatCode="_(&quot;S/.&quot;* #,##0_);_(&quot;S/.&quot;* \(#,##0\);_(&quot;S/.&quot;* &quot;-&quot;_);_(@_)" sourceLinked="0"/>
        <c:majorTickMark val="out"/>
        <c:minorTickMark val="none"/>
        <c:tickLblPos val="nextTo"/>
        <c:crossAx val="407632048"/>
        <c:crosses val="autoZero"/>
        <c:crossBetween val="between"/>
      </c:valAx>
      <c:valAx>
        <c:axId val="4076351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407630088"/>
        <c:crosses val="max"/>
        <c:crossBetween val="midCat"/>
      </c:valAx>
      <c:valAx>
        <c:axId val="407630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076351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EJECUCIÓN</c:v>
          </c:tx>
          <c:spPr>
            <a:solidFill>
              <a:srgbClr val="0070C0"/>
            </a:solidFill>
          </c:spPr>
          <c:invertIfNegative val="0"/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(2)'!$B$5:$V$5</c:f>
              <c:numCache>
                <c:formatCode>#,##0</c:formatCode>
                <c:ptCount val="21"/>
                <c:pt idx="0">
                  <c:v>42815781</c:v>
                </c:pt>
                <c:pt idx="1">
                  <c:v>13905031</c:v>
                </c:pt>
                <c:pt idx="2">
                  <c:v>1365687</c:v>
                </c:pt>
                <c:pt idx="3">
                  <c:v>26510344</c:v>
                </c:pt>
                <c:pt idx="4">
                  <c:v>8106486</c:v>
                </c:pt>
                <c:pt idx="5">
                  <c:v>721781</c:v>
                </c:pt>
                <c:pt idx="6">
                  <c:v>19481373</c:v>
                </c:pt>
                <c:pt idx="7">
                  <c:v>3688975</c:v>
                </c:pt>
                <c:pt idx="8">
                  <c:v>476597</c:v>
                </c:pt>
                <c:pt idx="9">
                  <c:v>26478067</c:v>
                </c:pt>
                <c:pt idx="10">
                  <c:v>7918282</c:v>
                </c:pt>
                <c:pt idx="11">
                  <c:v>656485</c:v>
                </c:pt>
                <c:pt idx="12">
                  <c:v>21222502</c:v>
                </c:pt>
                <c:pt idx="13">
                  <c:v>8096215</c:v>
                </c:pt>
                <c:pt idx="14">
                  <c:v>14898</c:v>
                </c:pt>
                <c:pt idx="15">
                  <c:v>8440001</c:v>
                </c:pt>
                <c:pt idx="16">
                  <c:v>1910841</c:v>
                </c:pt>
                <c:pt idx="17">
                  <c:v>44448</c:v>
                </c:pt>
                <c:pt idx="18">
                  <c:v>6320376</c:v>
                </c:pt>
                <c:pt idx="19">
                  <c:v>580799</c:v>
                </c:pt>
                <c:pt idx="20">
                  <c:v>16130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07280768"/>
        <c:axId val="407281944"/>
      </c:barChart>
      <c:lineChart>
        <c:grouping val="standard"/>
        <c:varyColors val="0"/>
        <c:ser>
          <c:idx val="1"/>
          <c:order val="1"/>
          <c:tx>
            <c:v>% 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(2)'!$B$6:$V$6</c:f>
              <c:numCache>
                <c:formatCode>0.00%</c:formatCode>
                <c:ptCount val="21"/>
                <c:pt idx="0">
                  <c:v>0.78500000000000003</c:v>
                </c:pt>
                <c:pt idx="1">
                  <c:v>0.61860000000000004</c:v>
                </c:pt>
                <c:pt idx="2">
                  <c:v>0.41260000000000002</c:v>
                </c:pt>
                <c:pt idx="3">
                  <c:v>0.73119999999999996</c:v>
                </c:pt>
                <c:pt idx="4">
                  <c:v>0.69850000000000001</c:v>
                </c:pt>
                <c:pt idx="5">
                  <c:v>0.58150000000000002</c:v>
                </c:pt>
                <c:pt idx="6">
                  <c:v>0.77029999999999998</c:v>
                </c:pt>
                <c:pt idx="7">
                  <c:v>0.81620000000000004</c:v>
                </c:pt>
                <c:pt idx="8">
                  <c:v>0.64129999999999998</c:v>
                </c:pt>
                <c:pt idx="9">
                  <c:v>0.7026</c:v>
                </c:pt>
                <c:pt idx="10">
                  <c:v>0.71689999999999998</c:v>
                </c:pt>
                <c:pt idx="11">
                  <c:v>0.68889999999999996</c:v>
                </c:pt>
                <c:pt idx="12">
                  <c:v>0.81830000000000003</c:v>
                </c:pt>
                <c:pt idx="13">
                  <c:v>0.7903</c:v>
                </c:pt>
                <c:pt idx="14">
                  <c:v>0.18509999999999999</c:v>
                </c:pt>
                <c:pt idx="15">
                  <c:v>0.80730000000000002</c:v>
                </c:pt>
                <c:pt idx="16">
                  <c:v>0.87160000000000004</c:v>
                </c:pt>
                <c:pt idx="17">
                  <c:v>0.84289999999999998</c:v>
                </c:pt>
                <c:pt idx="18">
                  <c:v>0.77749999999999997</c:v>
                </c:pt>
                <c:pt idx="19">
                  <c:v>0.55159999999999998</c:v>
                </c:pt>
                <c:pt idx="20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82336"/>
        <c:axId val="407285472"/>
      </c:lineChart>
      <c:catAx>
        <c:axId val="40728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7281944"/>
        <c:crosses val="autoZero"/>
        <c:auto val="1"/>
        <c:lblAlgn val="ctr"/>
        <c:lblOffset val="100"/>
        <c:noMultiLvlLbl val="0"/>
      </c:catAx>
      <c:valAx>
        <c:axId val="407281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7280768"/>
        <c:crosses val="autoZero"/>
        <c:crossBetween val="between"/>
      </c:valAx>
      <c:valAx>
        <c:axId val="40728547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407282336"/>
        <c:crosses val="max"/>
        <c:crossBetween val="between"/>
      </c:valAx>
      <c:catAx>
        <c:axId val="40728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7285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77862451285064E-2"/>
          <c:y val="7.3540142751357895E-2"/>
          <c:w val="0.87972726250469602"/>
          <c:h val="0.770311786040942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'002_PIA_PIM_SMN'!$F$47</c:f>
              <c:strCache>
                <c:ptCount val="1"/>
                <c:pt idx="0">
                  <c:v>% VARIACIÓN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3"/>
              <c:layout>
                <c:manualLayout>
                  <c:x val="3.8597134055647048E-2"/>
                  <c:y val="4.566769483192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597134055647117E-2"/>
                  <c:y val="1.3047912809120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638453639683243E-2"/>
                  <c:y val="6.5239564045602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586804159637994E-2"/>
                  <c:y val="1.3047912809120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941040477688697E-3"/>
                  <c:y val="-3.3095896121262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'002_PIA_PIM_SMN'!$C$48:$C$56</c:f>
              <c:strCache>
                <c:ptCount val="9"/>
                <c:pt idx="0">
                  <c:v>000786 SALUD CHOTA</c:v>
                </c:pt>
                <c:pt idx="1">
                  <c:v>000788 SALUD JAEN</c:v>
                </c:pt>
                <c:pt idx="2">
                  <c:v>000999 HOSPITAL CAJAMARCA</c:v>
                </c:pt>
                <c:pt idx="3">
                  <c:v>001047 HOSPITAL GENERAL DE JAEN</c:v>
                </c:pt>
                <c:pt idx="4">
                  <c:v>001539 HOSPITAL JOSÉ H. SOTO CADENILLAS - CHOTA</c:v>
                </c:pt>
                <c:pt idx="5">
                  <c:v>000785 SALUD CAJAMARCA</c:v>
                </c:pt>
                <c:pt idx="6">
                  <c:v>000787 SALUD CUTERVO</c:v>
                </c:pt>
                <c:pt idx="7">
                  <c:v>001654 SALUD SAN IGNACIO</c:v>
                </c:pt>
                <c:pt idx="8">
                  <c:v>445 REGION CAJAMARCA</c:v>
                </c:pt>
              </c:strCache>
            </c:strRef>
          </c:cat>
          <c:val>
            <c:numRef>
              <c:f>'002_PIA_PIM_SMN'!$F$48:$F$56</c:f>
              <c:numCache>
                <c:formatCode>0.00%</c:formatCode>
                <c:ptCount val="9"/>
                <c:pt idx="0">
                  <c:v>0.94593779418564095</c:v>
                </c:pt>
                <c:pt idx="1">
                  <c:v>0.85086618436508343</c:v>
                </c:pt>
                <c:pt idx="2">
                  <c:v>0.72336974091545347</c:v>
                </c:pt>
                <c:pt idx="3">
                  <c:v>0.6457740793640937</c:v>
                </c:pt>
                <c:pt idx="4">
                  <c:v>0.58501402357628074</c:v>
                </c:pt>
                <c:pt idx="5">
                  <c:v>0.50457150128129735</c:v>
                </c:pt>
                <c:pt idx="6">
                  <c:v>0.41362440438789772</c:v>
                </c:pt>
                <c:pt idx="8">
                  <c:v>0.68233480278785175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42008"/>
        <c:axId val="344342400"/>
      </c:barChart>
      <c:catAx>
        <c:axId val="344342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344342400"/>
        <c:crosses val="autoZero"/>
        <c:auto val="1"/>
        <c:lblAlgn val="ctr"/>
        <c:lblOffset val="100"/>
        <c:noMultiLvlLbl val="0"/>
      </c:catAx>
      <c:valAx>
        <c:axId val="34434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s-PE" sz="1600" b="1"/>
                  <a:t>%</a:t>
                </a:r>
              </a:p>
            </c:rich>
          </c:tx>
          <c:layout>
            <c:manualLayout>
              <c:xMode val="edge"/>
              <c:yMode val="edge"/>
              <c:x val="2.536438757070978E-2"/>
              <c:y val="0.4370200621933387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344342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86619922496445E-2"/>
          <c:y val="0.10735338851874283"/>
          <c:w val="0.86398579458786218"/>
          <c:h val="0.782412275388653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'002_PIA_PIM_SMN'!$F$86</c:f>
              <c:strCache>
                <c:ptCount val="1"/>
                <c:pt idx="0">
                  <c:v>% EJECUCIÓN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3"/>
              <c:layout>
                <c:manualLayout>
                  <c:x val="3.0018758178338842E-3"/>
                  <c:y val="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005464832198239E-3"/>
                  <c:y val="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024385631840498E-2"/>
                  <c:y val="5.470085470085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024385631840498E-2"/>
                  <c:y val="5.811965811965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'002_PIA_PIM_SMN'!$C$87:$C$95</c:f>
              <c:strCache>
                <c:ptCount val="9"/>
                <c:pt idx="0">
                  <c:v>001539 HOSPITAL JOSÉ H. SOTO CADENILLAS - CHOTA</c:v>
                </c:pt>
                <c:pt idx="1">
                  <c:v>001047 HOSPITAL GENERAL DE JAEN</c:v>
                </c:pt>
                <c:pt idx="2">
                  <c:v>000787 SALUD CUTERVO</c:v>
                </c:pt>
                <c:pt idx="3">
                  <c:v>000786 SALUD CHOTA</c:v>
                </c:pt>
                <c:pt idx="4">
                  <c:v>000788 SALUD JAEN</c:v>
                </c:pt>
                <c:pt idx="5">
                  <c:v>000785 SALUD CAJAMARCA</c:v>
                </c:pt>
                <c:pt idx="6">
                  <c:v>000999 HOSPITAL CAJAMARCA</c:v>
                </c:pt>
                <c:pt idx="7">
                  <c:v>001654 SALUD SAN IGNACIO</c:v>
                </c:pt>
                <c:pt idx="8">
                  <c:v>445 REGION CAJAMARCA</c:v>
                </c:pt>
              </c:strCache>
            </c:strRef>
          </c:cat>
          <c:val>
            <c:numRef>
              <c:f>'002_PIA_PIM_SMN'!$F$87:$F$95</c:f>
              <c:numCache>
                <c:formatCode>0.00%</c:formatCode>
                <c:ptCount val="9"/>
                <c:pt idx="0">
                  <c:v>0.99887648924862149</c:v>
                </c:pt>
                <c:pt idx="1">
                  <c:v>0.99329302355500482</c:v>
                </c:pt>
                <c:pt idx="2">
                  <c:v>0.98990744267989494</c:v>
                </c:pt>
                <c:pt idx="3">
                  <c:v>0.98401375938508739</c:v>
                </c:pt>
                <c:pt idx="4">
                  <c:v>0.98040129756359451</c:v>
                </c:pt>
                <c:pt idx="5">
                  <c:v>0.97331151559033802</c:v>
                </c:pt>
                <c:pt idx="6">
                  <c:v>0.97282663602916741</c:v>
                </c:pt>
                <c:pt idx="7">
                  <c:v>0.85549576855184661</c:v>
                </c:pt>
                <c:pt idx="8">
                  <c:v>0.97649957296072054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36128"/>
        <c:axId val="155176776"/>
      </c:barChart>
      <c:catAx>
        <c:axId val="34433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55176776"/>
        <c:crosses val="autoZero"/>
        <c:auto val="1"/>
        <c:lblAlgn val="ctr"/>
        <c:lblOffset val="100"/>
        <c:noMultiLvlLbl val="0"/>
      </c:catAx>
      <c:valAx>
        <c:axId val="15517677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crossAx val="3443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</a:t>
            </a:r>
            <a:r>
              <a:rPr lang="es-PE" sz="1200" baseline="0"/>
              <a:t> 04: PORCENTAJE DE </a:t>
            </a:r>
            <a:r>
              <a:rPr lang="es-PE" sz="1200"/>
              <a:t>EJECUCIÓN PRESUPUESTAL TRIMESTRAL DEL PROGRAMA Y PIM SALUD MATERNO NEONATAL POR UNIDAD</a:t>
            </a:r>
            <a:r>
              <a:rPr lang="es-PE" sz="1200" baseline="0"/>
              <a:t> EJECUTORA</a:t>
            </a:r>
            <a:r>
              <a:rPr lang="es-PE" sz="1200"/>
              <a:t>, FEBRERO</a:t>
            </a:r>
            <a:r>
              <a:rPr lang="es-PE" sz="1200" baseline="0"/>
              <a:t> 2016</a:t>
            </a:r>
            <a:endParaRPr lang="es-PE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EJECUCIÓN_TRIMESTRE!$I$41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EJECUCIÓN_TRIMESTRE!$J$43:$J$50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EJECUCIÓN_TRIMESTRE!$K$41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EJECUCIÓN_TRIMESTRE!$L$43:$L$50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EJECUCIÓN_TRIMESTRE!$M$41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EJECUCIÓN_TRIMESTRE!$N$43:$N$50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80376"/>
        <c:axId val="407283512"/>
      </c:barChart>
      <c:barChart>
        <c:barDir val="col"/>
        <c:grouping val="clustered"/>
        <c:varyColors val="0"/>
        <c:ser>
          <c:idx val="4"/>
          <c:order val="3"/>
          <c:tx>
            <c:strRef>
              <c:f>EJECUCIÓN_TRIMESTRE!$D$42</c:f>
              <c:strCache>
                <c:ptCount val="1"/>
                <c:pt idx="0">
                  <c:v>PIM (S/.)</c:v>
                </c:pt>
              </c:strCache>
            </c:strRef>
          </c:tx>
          <c:invertIfNegative val="0"/>
          <c:val>
            <c:numRef>
              <c:f>EJECUCIÓN_TRIMESTRE!$D$43:$D$49</c:f>
              <c:numCache>
                <c:formatCode>#,##0</c:formatCode>
                <c:ptCount val="7"/>
                <c:pt idx="0">
                  <c:v>22285143</c:v>
                </c:pt>
                <c:pt idx="1">
                  <c:v>8142910</c:v>
                </c:pt>
                <c:pt idx="2">
                  <c:v>8384633</c:v>
                </c:pt>
                <c:pt idx="3">
                  <c:v>9628005</c:v>
                </c:pt>
                <c:pt idx="4">
                  <c:v>12691098</c:v>
                </c:pt>
                <c:pt idx="5">
                  <c:v>4438118</c:v>
                </c:pt>
                <c:pt idx="6">
                  <c:v>2097109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81552"/>
        <c:axId val="407284688"/>
      </c:barChart>
      <c:catAx>
        <c:axId val="407280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407283512"/>
        <c:crosses val="autoZero"/>
        <c:auto val="1"/>
        <c:lblAlgn val="ctr"/>
        <c:lblOffset val="100"/>
        <c:noMultiLvlLbl val="0"/>
      </c:catAx>
      <c:valAx>
        <c:axId val="407283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EJECUCIÓN TRIMESTRAL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407280376"/>
        <c:crosses val="autoZero"/>
        <c:crossBetween val="between"/>
      </c:valAx>
      <c:valAx>
        <c:axId val="40728468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407281552"/>
        <c:crosses val="max"/>
        <c:crossBetween val="between"/>
      </c:valAx>
      <c:catAx>
        <c:axId val="40728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407284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Black" pitchFamily="34" charset="0"/>
              </a:defRPr>
            </a:pPr>
            <a:r>
              <a:rPr lang="es-PE" sz="1100">
                <a:latin typeface="Arial Black" pitchFamily="34" charset="0"/>
              </a:rPr>
              <a:t>GRÁFICO</a:t>
            </a:r>
            <a:r>
              <a:rPr lang="es-PE" sz="1100" baseline="0">
                <a:latin typeface="Arial Black" pitchFamily="34" charset="0"/>
              </a:rPr>
              <a:t> N° 04: PP SALUD MATERNO NEONATAL - PORCENTAJE DE EJECUCIÓN POR FUENTE DE FINANCIAMIENTO,  AÑO 2016 ( MILLS DE SOLES)</a:t>
            </a:r>
            <a:endParaRPr lang="es-PE" sz="1100"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647213627666571E-2"/>
          <c:y val="0.23452268016942907"/>
          <c:w val="0.80424547295222759"/>
          <c:h val="0.58846021378031022"/>
        </c:manualLayout>
      </c:layout>
      <c:barChart>
        <c:barDir val="col"/>
        <c:grouping val="clustered"/>
        <c:varyColors val="0"/>
        <c:ser>
          <c:idx val="0"/>
          <c:order val="0"/>
          <c:tx>
            <c:v>PIM (MILL S/.)</c:v>
          </c:tx>
          <c:spPr>
            <a:solidFill>
              <a:srgbClr val="00B050"/>
            </a:solidFill>
          </c:spPr>
          <c:invertIfNegative val="0"/>
          <c:dLbls>
            <c:numFmt formatCode="_(&quot;S/.&quot;* #,##0.00_);_(&quot;S/.&quot;* \(#,##0.00\);_(&quot;S/.&quot;* &quot;-&quot;??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'002_POR_GENÉRICA_SMN'!$C$21:$C$24</c:f>
              <c:strCache>
                <c:ptCount val="4"/>
                <c:pt idx="0">
                  <c:v>2.1 - PERSONAL Y OBLIGACIONES SOCIALES</c:v>
                </c:pt>
                <c:pt idx="1">
                  <c:v>2.3 - BIENES Y SERVICIOS</c:v>
                </c:pt>
                <c:pt idx="2">
                  <c:v>2.6 - ADQUISICION DE ACTIVOS NO FINANCIEROS</c:v>
                </c:pt>
                <c:pt idx="3">
                  <c:v>2.5 - OTROS GASTOS</c:v>
                </c:pt>
              </c:strCache>
            </c:strRef>
          </c:cat>
          <c:val>
            <c:numRef>
              <c:f>'002_POR_GENÉRICA_SMN'!$D$21:$D$24</c:f>
              <c:numCache>
                <c:formatCode>#,##0.00</c:formatCode>
                <c:ptCount val="4"/>
                <c:pt idx="0">
                  <c:v>46.118870000000001</c:v>
                </c:pt>
                <c:pt idx="1">
                  <c:v>30.267098000000001</c:v>
                </c:pt>
                <c:pt idx="2">
                  <c:v>7.1230479999999998</c:v>
                </c:pt>
                <c:pt idx="3">
                  <c:v>1.8929640000000001</c:v>
                </c:pt>
              </c:numCache>
            </c:numRef>
          </c:val>
        </c:ser>
        <c:ser>
          <c:idx val="1"/>
          <c:order val="1"/>
          <c:tx>
            <c:v>EJECUTADO (MILL S/.)</c:v>
          </c:tx>
          <c:invertIfNegative val="0"/>
          <c:dLbls>
            <c:dLbl>
              <c:idx val="0"/>
              <c:layout>
                <c:manualLayout>
                  <c:x val="1.1332444931121564E-2"/>
                  <c:y val="-4.60431306911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_(&quot;S/.&quot;* #,##0.00_);_(&quot;S/.&quot;* \(#,##0.00\);_(&quot;S/.&quot;* &quot;-&quot;??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'002_POR_GENÉRICA_SMN'!$C$21:$C$24</c:f>
              <c:strCache>
                <c:ptCount val="4"/>
                <c:pt idx="0">
                  <c:v>2.1 - PERSONAL Y OBLIGACIONES SOCIALES</c:v>
                </c:pt>
                <c:pt idx="1">
                  <c:v>2.3 - BIENES Y SERVICIOS</c:v>
                </c:pt>
                <c:pt idx="2">
                  <c:v>2.6 - ADQUISICION DE ACTIVOS NO FINANCIEROS</c:v>
                </c:pt>
                <c:pt idx="3">
                  <c:v>2.5 - OTROS GASTOS</c:v>
                </c:pt>
              </c:strCache>
            </c:strRef>
          </c:cat>
          <c:val>
            <c:numRef>
              <c:f>'002_POR_GENÉRICA_SMN'!$E$21:$E$24</c:f>
              <c:numCache>
                <c:formatCode>#,##0.00</c:formatCode>
                <c:ptCount val="4"/>
                <c:pt idx="0">
                  <c:v>46.118628000000001</c:v>
                </c:pt>
                <c:pt idx="1">
                  <c:v>28.856314999999999</c:v>
                </c:pt>
                <c:pt idx="2">
                  <c:v>6.5270919999999997</c:v>
                </c:pt>
                <c:pt idx="3">
                  <c:v>1.892962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79200"/>
        <c:axId val="407283904"/>
      </c:barChart>
      <c:scatterChart>
        <c:scatterStyle val="lineMarker"/>
        <c:varyColors val="0"/>
        <c:ser>
          <c:idx val="2"/>
          <c:order val="2"/>
          <c:tx>
            <c:strRef>
              <c:f>'002_POR_GENÉRICA_SMN'!$F$20</c:f>
              <c:strCache>
                <c:ptCount val="1"/>
                <c:pt idx="0">
                  <c:v>% EJECUCIÓN</c:v>
                </c:pt>
              </c:strCache>
            </c:strRef>
          </c:tx>
          <c:spPr>
            <a:ln w="28575">
              <a:noFill/>
            </a:ln>
          </c:spPr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05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'002_POR_GENÉRICA_SMN'!$C$21:$C$24</c:f>
              <c:strCache>
                <c:ptCount val="4"/>
                <c:pt idx="0">
                  <c:v>2.1 - PERSONAL Y OBLIGACIONES SOCIALES</c:v>
                </c:pt>
                <c:pt idx="1">
                  <c:v>2.3 - BIENES Y SERVICIOS</c:v>
                </c:pt>
                <c:pt idx="2">
                  <c:v>2.6 - ADQUISICION DE ACTIVOS NO FINANCIEROS</c:v>
                </c:pt>
                <c:pt idx="3">
                  <c:v>2.5 - OTROS GASTOS</c:v>
                </c:pt>
              </c:strCache>
            </c:strRef>
          </c:xVal>
          <c:yVal>
            <c:numRef>
              <c:f>'002_POR_GENÉRICA_SMN'!$F$21:$F$24</c:f>
              <c:numCache>
                <c:formatCode>0.0%</c:formatCode>
                <c:ptCount val="4"/>
                <c:pt idx="0">
                  <c:v>0.9999947526901678</c:v>
                </c:pt>
                <c:pt idx="1">
                  <c:v>0.95338889113188185</c:v>
                </c:pt>
                <c:pt idx="2">
                  <c:v>0.91633413111915007</c:v>
                </c:pt>
                <c:pt idx="3">
                  <c:v>0.99999894345587126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81160"/>
        <c:axId val="407285864"/>
      </c:scatterChart>
      <c:catAx>
        <c:axId val="40727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GENERICA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Black" pitchFamily="34" charset="0"/>
              </a:defRPr>
            </a:pPr>
            <a:endParaRPr lang="es-PE"/>
          </a:p>
        </c:txPr>
        <c:crossAx val="407283904"/>
        <c:crosses val="autoZero"/>
        <c:auto val="1"/>
        <c:lblAlgn val="ctr"/>
        <c:lblOffset val="100"/>
        <c:noMultiLvlLbl val="0"/>
      </c:catAx>
      <c:valAx>
        <c:axId val="407283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s-PE" sz="1200"/>
                  <a:t>MILLONES</a:t>
                </a:r>
                <a:r>
                  <a:rPr lang="es-PE" sz="1200" baseline="0"/>
                  <a:t> DE SOLES</a:t>
                </a:r>
                <a:endParaRPr lang="es-PE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Black" pitchFamily="34" charset="0"/>
              </a:defRPr>
            </a:pPr>
            <a:endParaRPr lang="es-PE"/>
          </a:p>
        </c:txPr>
        <c:crossAx val="407279200"/>
        <c:crosses val="autoZero"/>
        <c:crossBetween val="between"/>
      </c:valAx>
      <c:valAx>
        <c:axId val="4072858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407281160"/>
        <c:crosses val="max"/>
        <c:crossBetween val="midCat"/>
      </c:valAx>
      <c:valAx>
        <c:axId val="407281160"/>
        <c:scaling>
          <c:orientation val="minMax"/>
        </c:scaling>
        <c:delete val="1"/>
        <c:axPos val="b"/>
        <c:majorTickMark val="out"/>
        <c:minorTickMark val="none"/>
        <c:tickLblPos val="nextTo"/>
        <c:crossAx val="407285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EJECUTADO</c:v>
          </c:tx>
          <c:spPr>
            <a:solidFill>
              <a:srgbClr val="0070C0"/>
            </a:solidFill>
          </c:spPr>
          <c:invertIfNegative val="0"/>
          <c:cat>
            <c:multiLvlStrRef>
              <c:f>'002_POR_GENÉRICA (2)'!$B$2:$Y$3</c:f>
              <c:multiLvlStrCache>
                <c:ptCount val="24"/>
                <c:lvl>
                  <c:pt idx="0">
                    <c:v>2 . 1 PERSONAL Y OBLIGACIONES SOCIALES</c:v>
                  </c:pt>
                  <c:pt idx="1">
                    <c:v>2 . 3 BIENES Y SERVICIOS</c:v>
                  </c:pt>
                  <c:pt idx="2">
                    <c:v>2 . 6 ADQUISICION DE ACTIVOS NO FINANCIEROS</c:v>
                  </c:pt>
                  <c:pt idx="3">
                    <c:v>2 . 1 PERSONAL Y OBLIGACIONES SOCIALES</c:v>
                  </c:pt>
                  <c:pt idx="4">
                    <c:v>2 . 3 BIENES Y SERVICIOS</c:v>
                  </c:pt>
                  <c:pt idx="5">
                    <c:v>2 . 6 ADQUISICION DE ACTIVOS NO FINANCIEROS</c:v>
                  </c:pt>
                  <c:pt idx="6">
                    <c:v>2 . 5 OTROS GASTOS</c:v>
                  </c:pt>
                  <c:pt idx="7">
                    <c:v>2 . 1 PERSONAL Y OBLIGACIONES SOCIALES</c:v>
                  </c:pt>
                  <c:pt idx="8">
                    <c:v>2 . 3 BIENES Y SERVICIOS</c:v>
                  </c:pt>
                  <c:pt idx="9">
                    <c:v>2 . 6 ADQUISICION DE ACTIVOS NO FINANCIEROS</c:v>
                  </c:pt>
                  <c:pt idx="10">
                    <c:v>2 . 5 OTROS GASTOS</c:v>
                  </c:pt>
                  <c:pt idx="11">
                    <c:v>2 . 1 PERSONAL Y OBLIGACIONES SOCIALES</c:v>
                  </c:pt>
                  <c:pt idx="12">
                    <c:v>2 . 3 BIENES Y SERVICIOS</c:v>
                  </c:pt>
                  <c:pt idx="13">
                    <c:v>2 . 6 ADQUISICION DE ACTIVOS NO FINANCIEROS</c:v>
                  </c:pt>
                  <c:pt idx="14">
                    <c:v>2 . 5 OTROS GASTOS</c:v>
                  </c:pt>
                  <c:pt idx="15">
                    <c:v>2 . 1 PERSONAL Y OBLIGACIONES SOCIALES</c:v>
                  </c:pt>
                  <c:pt idx="16">
                    <c:v>2 . 3 BIENES Y SERVICIOS</c:v>
                  </c:pt>
                  <c:pt idx="17">
                    <c:v>2 . 6 ADQUISICION DE ACTIVOS NO FINANCIEROS</c:v>
                  </c:pt>
                  <c:pt idx="18">
                    <c:v>2 . 1 PERSONAL Y OBLIGACIONES SOCIALES</c:v>
                  </c:pt>
                  <c:pt idx="19">
                    <c:v>2 . 3 BIENES Y SERVICIOS</c:v>
                  </c:pt>
                  <c:pt idx="20">
                    <c:v>2 . 6 ADQUISICION DE ACTIVOS NO FINANCIEROS</c:v>
                  </c:pt>
                  <c:pt idx="21">
                    <c:v>2 . 1 PERSONAL Y OBLIGACIONES SOCIALES</c:v>
                  </c:pt>
                  <c:pt idx="22">
                    <c:v>2 . 3 BIENES Y SERVICIOS</c:v>
                  </c:pt>
                  <c:pt idx="23">
                    <c:v>2 . 6 ADQUISICION DE ACTIVOS NO FINANCIEROS</c:v>
                  </c:pt>
                </c:lvl>
                <c:lvl>
                  <c:pt idx="0">
                    <c:v>400 000785 REGION CAJAMARCA-SALUD CAJAMARCA</c:v>
                  </c:pt>
                  <c:pt idx="3">
                    <c:v>401 000786 REGION CAJAMARCA-SALUD CHOTA</c:v>
                  </c:pt>
                  <c:pt idx="7">
                    <c:v>402 000787 REGION CAJAMARCA-SALUD CUTERVO</c:v>
                  </c:pt>
                  <c:pt idx="11">
                    <c:v>403 000788 REGION CAJAMARCA-SALUD JAEN</c:v>
                  </c:pt>
                  <c:pt idx="15">
                    <c:v>404 000999 REGION CAJAMARCA-HOSPITAL CAJAMARCA</c:v>
                  </c:pt>
                  <c:pt idx="18">
                    <c:v>405 001047 REGION CAJAMARCA-HOSPITAL GENERAL DE JAEN</c:v>
                  </c:pt>
                  <c:pt idx="21">
                    <c:v>406 001539 REGION CAJAMARCA-HOSPITAL GENERAL DE CHOTA</c:v>
                  </c:pt>
                </c:lvl>
              </c:multiLvlStrCache>
            </c:multiLvlStrRef>
          </c:cat>
          <c:val>
            <c:numRef>
              <c:f>'002_POR_GENÉRICA (2)'!$B$4:$Y$4</c:f>
              <c:numCache>
                <c:formatCode>#,##0</c:formatCode>
                <c:ptCount val="24"/>
                <c:pt idx="0">
                  <c:v>13342896</c:v>
                </c:pt>
                <c:pt idx="1">
                  <c:v>9958104</c:v>
                </c:pt>
                <c:pt idx="2">
                  <c:v>1789776</c:v>
                </c:pt>
                <c:pt idx="3">
                  <c:v>4470216</c:v>
                </c:pt>
                <c:pt idx="4">
                  <c:v>4922304</c:v>
                </c:pt>
                <c:pt idx="5">
                  <c:v>594576</c:v>
                </c:pt>
                <c:pt idx="6">
                  <c:v>344592</c:v>
                </c:pt>
                <c:pt idx="7">
                  <c:v>5771376</c:v>
                </c:pt>
                <c:pt idx="8">
                  <c:v>3389640</c:v>
                </c:pt>
                <c:pt idx="9">
                  <c:v>766884</c:v>
                </c:pt>
                <c:pt idx="10">
                  <c:v>78336</c:v>
                </c:pt>
                <c:pt idx="11">
                  <c:v>4789332</c:v>
                </c:pt>
                <c:pt idx="12">
                  <c:v>5203740</c:v>
                </c:pt>
                <c:pt idx="13">
                  <c:v>832956</c:v>
                </c:pt>
                <c:pt idx="14">
                  <c:v>485160</c:v>
                </c:pt>
                <c:pt idx="15">
                  <c:v>5832324</c:v>
                </c:pt>
                <c:pt idx="16">
                  <c:v>8974836</c:v>
                </c:pt>
                <c:pt idx="17">
                  <c:v>727044</c:v>
                </c:pt>
                <c:pt idx="18">
                  <c:v>2676012</c:v>
                </c:pt>
                <c:pt idx="19">
                  <c:v>2169444</c:v>
                </c:pt>
                <c:pt idx="20">
                  <c:v>185892</c:v>
                </c:pt>
                <c:pt idx="21">
                  <c:v>1938216</c:v>
                </c:pt>
                <c:pt idx="22">
                  <c:v>812220</c:v>
                </c:pt>
                <c:pt idx="23">
                  <c:v>475236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82728"/>
        <c:axId val="407283120"/>
      </c:barChart>
      <c:lineChart>
        <c:grouping val="stacked"/>
        <c:varyColors val="0"/>
        <c:ser>
          <c:idx val="0"/>
          <c:order val="1"/>
          <c:tx>
            <c:v>%EJECUCIÓN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'002_POR_GENÉRICA (2)'!$B$5:$Y$5</c:f>
              <c:numCache>
                <c:formatCode>0.00%</c:formatCode>
                <c:ptCount val="24"/>
                <c:pt idx="0">
                  <c:v>0.88128102025227506</c:v>
                </c:pt>
                <c:pt idx="1">
                  <c:v>0.72524809943740298</c:v>
                </c:pt>
                <c:pt idx="2">
                  <c:v>0.3825696623488079</c:v>
                </c:pt>
                <c:pt idx="3">
                  <c:v>0.91793573285944119</c:v>
                </c:pt>
                <c:pt idx="4">
                  <c:v>0.80422643542536176</c:v>
                </c:pt>
                <c:pt idx="5">
                  <c:v>0.12441134522752348</c:v>
                </c:pt>
                <c:pt idx="6">
                  <c:v>0.67489668941821057</c:v>
                </c:pt>
                <c:pt idx="7">
                  <c:v>0.87988271774356752</c:v>
                </c:pt>
                <c:pt idx="8">
                  <c:v>0.90167805430665204</c:v>
                </c:pt>
                <c:pt idx="9">
                  <c:v>0.42029172599767373</c:v>
                </c:pt>
                <c:pt idx="10">
                  <c:v>0.82372089460784315</c:v>
                </c:pt>
                <c:pt idx="11">
                  <c:v>0.83530417185528172</c:v>
                </c:pt>
                <c:pt idx="12">
                  <c:v>0.86321145945031841</c:v>
                </c:pt>
                <c:pt idx="13">
                  <c:v>0.4086854527730156</c:v>
                </c:pt>
                <c:pt idx="14">
                  <c:v>0.85339475636903295</c:v>
                </c:pt>
                <c:pt idx="15">
                  <c:v>0.97876249673372051</c:v>
                </c:pt>
                <c:pt idx="16">
                  <c:v>0.77808853554538493</c:v>
                </c:pt>
                <c:pt idx="17">
                  <c:v>0.65316129422703439</c:v>
                </c:pt>
                <c:pt idx="18">
                  <c:v>0.88484692893753836</c:v>
                </c:pt>
                <c:pt idx="19">
                  <c:v>0.86269661719777047</c:v>
                </c:pt>
                <c:pt idx="20">
                  <c:v>0.58388741850106518</c:v>
                </c:pt>
                <c:pt idx="21">
                  <c:v>0.89327814856548493</c:v>
                </c:pt>
                <c:pt idx="22">
                  <c:v>0.70474255743517766</c:v>
                </c:pt>
                <c:pt idx="23">
                  <c:v>0.77839431356210387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34008"/>
        <c:axId val="407635968"/>
      </c:lineChart>
      <c:catAx>
        <c:axId val="407282728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407283120"/>
        <c:crosses val="autoZero"/>
        <c:auto val="1"/>
        <c:lblAlgn val="ctr"/>
        <c:lblOffset val="100"/>
        <c:noMultiLvlLbl val="0"/>
      </c:catAx>
      <c:valAx>
        <c:axId val="40728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7282728"/>
        <c:crosses val="autoZero"/>
        <c:crossBetween val="between"/>
      </c:valAx>
      <c:valAx>
        <c:axId val="4076359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407634008"/>
        <c:crosses val="max"/>
        <c:crossBetween val="between"/>
      </c:valAx>
      <c:catAx>
        <c:axId val="407634008"/>
        <c:scaling>
          <c:orientation val="minMax"/>
        </c:scaling>
        <c:delete val="1"/>
        <c:axPos val="b"/>
        <c:majorTickMark val="out"/>
        <c:minorTickMark val="none"/>
        <c:tickLblPos val="nextTo"/>
        <c:crossAx val="4076359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06: 2.3 BIENES Y SERVICIOS, PROGRAMA SALUD MATERNO NEONATAL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'21_GENÉRICATRIM'!$I$34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'21_GENÉRICATRIM'!$K$34:$P$34</c:f>
              <c:numCache>
                <c:formatCode>#,##0</c:formatCode>
                <c:ptCount val="6"/>
                <c:pt idx="0">
                  <c:v>305661</c:v>
                </c:pt>
                <c:pt idx="1">
                  <c:v>273342</c:v>
                </c:pt>
                <c:pt idx="2">
                  <c:v>501648</c:v>
                </c:pt>
                <c:pt idx="3">
                  <c:v>382995</c:v>
                </c:pt>
                <c:pt idx="4">
                  <c:v>780383</c:v>
                </c:pt>
                <c:pt idx="5">
                  <c:v>911110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'21_GENÉRICATRIM'!$I$35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'21_GENÉRICATRIM'!$K$35:$P$35</c:f>
              <c:numCache>
                <c:formatCode>#,##0</c:formatCode>
                <c:ptCount val="6"/>
                <c:pt idx="0">
                  <c:v>19359</c:v>
                </c:pt>
                <c:pt idx="1">
                  <c:v>166668</c:v>
                </c:pt>
                <c:pt idx="2">
                  <c:v>199754</c:v>
                </c:pt>
                <c:pt idx="3">
                  <c:v>141173</c:v>
                </c:pt>
                <c:pt idx="4">
                  <c:v>349524</c:v>
                </c:pt>
                <c:pt idx="5">
                  <c:v>195331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'21_GENÉRICATRIM'!$I$36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'21_GENÉRICATRIM'!$K$36:$P$36</c:f>
              <c:numCache>
                <c:formatCode>#,##0</c:formatCode>
                <c:ptCount val="6"/>
                <c:pt idx="0">
                  <c:v>98062</c:v>
                </c:pt>
                <c:pt idx="1">
                  <c:v>104121</c:v>
                </c:pt>
                <c:pt idx="2">
                  <c:v>115094</c:v>
                </c:pt>
                <c:pt idx="3">
                  <c:v>114694</c:v>
                </c:pt>
                <c:pt idx="4">
                  <c:v>180877</c:v>
                </c:pt>
                <c:pt idx="5">
                  <c:v>222288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'21_GENÉRICATRIM'!$I$37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'21_GENÉRICATRIM'!$K$37:$P$37</c:f>
              <c:numCache>
                <c:formatCode>#,##0</c:formatCode>
                <c:ptCount val="6"/>
                <c:pt idx="0">
                  <c:v>128989</c:v>
                </c:pt>
                <c:pt idx="1">
                  <c:v>153770</c:v>
                </c:pt>
                <c:pt idx="2">
                  <c:v>382099</c:v>
                </c:pt>
                <c:pt idx="3">
                  <c:v>575416</c:v>
                </c:pt>
                <c:pt idx="4">
                  <c:v>670452</c:v>
                </c:pt>
                <c:pt idx="5">
                  <c:v>273901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'21_GENÉRICATRIM'!$I$38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'21_GENÉRICATRIM'!$K$38:$P$38</c:f>
              <c:numCache>
                <c:formatCode>#,##0</c:formatCode>
                <c:ptCount val="6"/>
                <c:pt idx="0">
                  <c:v>80602</c:v>
                </c:pt>
                <c:pt idx="1">
                  <c:v>214117</c:v>
                </c:pt>
                <c:pt idx="2">
                  <c:v>1161729</c:v>
                </c:pt>
                <c:pt idx="3">
                  <c:v>675319</c:v>
                </c:pt>
                <c:pt idx="4">
                  <c:v>665781</c:v>
                </c:pt>
                <c:pt idx="5">
                  <c:v>316829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'21_GENÉRICATRIM'!$I$39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'21_GENÉRICATRIM'!$K$39:$P$39</c:f>
              <c:numCache>
                <c:formatCode>#,##0</c:formatCode>
                <c:ptCount val="6"/>
                <c:pt idx="0">
                  <c:v>44718</c:v>
                </c:pt>
                <c:pt idx="1">
                  <c:v>201549</c:v>
                </c:pt>
                <c:pt idx="2">
                  <c:v>373120</c:v>
                </c:pt>
                <c:pt idx="3">
                  <c:v>205432</c:v>
                </c:pt>
                <c:pt idx="4">
                  <c:v>121396</c:v>
                </c:pt>
                <c:pt idx="5">
                  <c:v>116548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'21_GENÉRICATRIM'!$I$40</c:f>
              <c:strCache>
                <c:ptCount val="1"/>
                <c:pt idx="0">
                  <c:v>1539 HOSPITAL JOSÉ H. SOTO CADENILLAS -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'21_GENÉRICATRIM'!$K$40:$P$40</c:f>
              <c:numCache>
                <c:formatCode>#,##0</c:formatCode>
                <c:ptCount val="6"/>
                <c:pt idx="0">
                  <c:v>0</c:v>
                </c:pt>
                <c:pt idx="1">
                  <c:v>43695</c:v>
                </c:pt>
                <c:pt idx="2">
                  <c:v>77528</c:v>
                </c:pt>
                <c:pt idx="3">
                  <c:v>57580</c:v>
                </c:pt>
                <c:pt idx="4">
                  <c:v>40985</c:v>
                </c:pt>
                <c:pt idx="5">
                  <c:v>139847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36360"/>
        <c:axId val="407636752"/>
      </c:lineChart>
      <c:catAx>
        <c:axId val="407636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407636752"/>
        <c:crosses val="autoZero"/>
        <c:auto val="1"/>
        <c:lblAlgn val="ctr"/>
        <c:lblOffset val="100"/>
        <c:noMultiLvlLbl val="0"/>
      </c:catAx>
      <c:valAx>
        <c:axId val="407636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07636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08: 2.6 ADQUISICION DE ACTIVOS NO FINANCIEROS, PROGRAMA SALUD MATERNO NEONATAL 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'21_GENÉRICATRIM'!$I$56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'21_GENÉRICATRIM'!$K$56:$V$56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72317</c:v>
                </c:pt>
                <c:pt idx="5">
                  <c:v>187080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'21_GENÉRICATRIM'!$I$57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'21_GENÉRICATRIM'!$K$57:$V$57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189000</c:v>
                </c:pt>
                <c:pt idx="3">
                  <c:v>0</c:v>
                </c:pt>
                <c:pt idx="4">
                  <c:v>20583</c:v>
                </c:pt>
                <c:pt idx="5">
                  <c:v>9900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'21_GENÉRICATRIM'!$I$58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'21_GENÉRICATRIM'!$K$58:$V$58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21896</c:v>
                </c:pt>
                <c:pt idx="5">
                  <c:v>50407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'21_GENÉRICATRIM'!$I$59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'21_GENÉRICATRIM'!$K$59:$V$59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50298</c:v>
                </c:pt>
                <c:pt idx="5">
                  <c:v>4650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'21_GENÉRICATRIM'!$I$60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'21_GENÉRICATRIM'!$K$60:$V$60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'21_GENÉRICATRIM'!$I$61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'21_GENÉRICATRIM'!$K$61:$V$61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19936</c:v>
                </c:pt>
                <c:pt idx="5">
                  <c:v>73305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'21_GENÉRICATRIM'!$I$62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'21_GENÉRICATRIM'!$K$62:$V$62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33224"/>
        <c:axId val="407631656"/>
      </c:lineChart>
      <c:catAx>
        <c:axId val="407633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407631656"/>
        <c:crosses val="autoZero"/>
        <c:auto val="1"/>
        <c:lblAlgn val="ctr"/>
        <c:lblOffset val="100"/>
        <c:noMultiLvlLbl val="0"/>
      </c:catAx>
      <c:valAx>
        <c:axId val="407631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07633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2.3.2.8 CONTRATO ADMINISTRATIVO DE SERVICIOS, PROGRAMA SALUD MATERNO NEONATAL 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14581669746766487"/>
          <c:y val="1.904430680016103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'21_GENÉRICATRIM'!$I$45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'21_GENÉRICATRIM'!$K$45:$O$45</c:f>
              <c:numCache>
                <c:formatCode>#,##0</c:formatCode>
                <c:ptCount val="5"/>
                <c:pt idx="0">
                  <c:v>305661</c:v>
                </c:pt>
                <c:pt idx="1">
                  <c:v>268152</c:v>
                </c:pt>
                <c:pt idx="2">
                  <c:v>264160</c:v>
                </c:pt>
                <c:pt idx="3">
                  <c:v>269147</c:v>
                </c:pt>
                <c:pt idx="4">
                  <c:v>350423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'21_GENÉRICATRIM'!$I$46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'21_GENÉRICATRIM'!$K$46:$O$46</c:f>
              <c:numCache>
                <c:formatCode>#,##0</c:formatCode>
                <c:ptCount val="5"/>
                <c:pt idx="0">
                  <c:v>19359</c:v>
                </c:pt>
                <c:pt idx="1">
                  <c:v>161605</c:v>
                </c:pt>
                <c:pt idx="2">
                  <c:v>90205</c:v>
                </c:pt>
                <c:pt idx="3">
                  <c:v>89969</c:v>
                </c:pt>
                <c:pt idx="4">
                  <c:v>89792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'21_GENÉRICATRIM'!$I$47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'21_GENÉRICATRIM'!$K$47:$O$47</c:f>
              <c:numCache>
                <c:formatCode>#,##0</c:formatCode>
                <c:ptCount val="5"/>
                <c:pt idx="0">
                  <c:v>98062</c:v>
                </c:pt>
                <c:pt idx="1">
                  <c:v>57073</c:v>
                </c:pt>
                <c:pt idx="2">
                  <c:v>54222</c:v>
                </c:pt>
                <c:pt idx="3">
                  <c:v>53847</c:v>
                </c:pt>
                <c:pt idx="4">
                  <c:v>53662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'21_GENÉRICATRIM'!$I$48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'21_GENÉRICATRIM'!$K$48:$O$48</c:f>
              <c:numCache>
                <c:formatCode>#,##0</c:formatCode>
                <c:ptCount val="5"/>
                <c:pt idx="0">
                  <c:v>128989</c:v>
                </c:pt>
                <c:pt idx="1">
                  <c:v>149094</c:v>
                </c:pt>
                <c:pt idx="2">
                  <c:v>217050</c:v>
                </c:pt>
                <c:pt idx="3">
                  <c:v>194996</c:v>
                </c:pt>
                <c:pt idx="4">
                  <c:v>468807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'21_GENÉRICATRIM'!$I$49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'21_GENÉRICATRIM'!$K$49:$O$49</c:f>
              <c:numCache>
                <c:formatCode>#,##0</c:formatCode>
                <c:ptCount val="5"/>
                <c:pt idx="0">
                  <c:v>80602</c:v>
                </c:pt>
                <c:pt idx="1">
                  <c:v>75255</c:v>
                </c:pt>
                <c:pt idx="2">
                  <c:v>92028</c:v>
                </c:pt>
                <c:pt idx="3">
                  <c:v>78253</c:v>
                </c:pt>
                <c:pt idx="4">
                  <c:v>138456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'21_GENÉRICATRIM'!$I$50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'21_GENÉRICATRIM'!$K$50:$O$50</c:f>
              <c:numCache>
                <c:formatCode>#,##0</c:formatCode>
                <c:ptCount val="5"/>
                <c:pt idx="0">
                  <c:v>44718</c:v>
                </c:pt>
                <c:pt idx="1">
                  <c:v>44190</c:v>
                </c:pt>
                <c:pt idx="2">
                  <c:v>41290</c:v>
                </c:pt>
                <c:pt idx="3">
                  <c:v>49186</c:v>
                </c:pt>
                <c:pt idx="4">
                  <c:v>59003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'21_GENÉRICATRIM'!$I$51</c:f>
              <c:strCache>
                <c:ptCount val="1"/>
                <c:pt idx="0">
                  <c:v>1539 HOSPITAL JOSÉ H. SOTO CADENILLAS - CHOTA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'21_GENÉRICATRIM'!$K$51:$O$51</c:f>
              <c:numCache>
                <c:formatCode>#,##0</c:formatCode>
                <c:ptCount val="5"/>
                <c:pt idx="0">
                  <c:v>0</c:v>
                </c:pt>
                <c:pt idx="1">
                  <c:v>4704</c:v>
                </c:pt>
                <c:pt idx="2">
                  <c:v>1704</c:v>
                </c:pt>
                <c:pt idx="3">
                  <c:v>8224</c:v>
                </c:pt>
                <c:pt idx="4">
                  <c:v>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34400"/>
        <c:axId val="407632832"/>
      </c:lineChart>
      <c:catAx>
        <c:axId val="40763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407632832"/>
        <c:crosses val="autoZero"/>
        <c:auto val="1"/>
        <c:lblAlgn val="ctr"/>
        <c:lblOffset val="100"/>
        <c:noMultiLvlLbl val="0"/>
      </c:catAx>
      <c:valAx>
        <c:axId val="407632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07634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002_POR_GEN&#201;RICA'!A1"/><Relationship Id="rId13" Type="http://schemas.openxmlformats.org/officeDocument/2006/relationships/image" Target="../media/image2.png"/><Relationship Id="rId3" Type="http://schemas.openxmlformats.org/officeDocument/2006/relationships/hyperlink" Target="#'002_POR_FUENTE DE FINANC_SMN'!A1"/><Relationship Id="rId7" Type="http://schemas.openxmlformats.org/officeDocument/2006/relationships/hyperlink" Target="#PIA_PIM!A1"/><Relationship Id="rId12" Type="http://schemas.openxmlformats.org/officeDocument/2006/relationships/image" Target="../media/image1.png"/><Relationship Id="rId2" Type="http://schemas.openxmlformats.org/officeDocument/2006/relationships/hyperlink" Target="#'002_POR_GEN&#201;RICA_SMN'!A1"/><Relationship Id="rId1" Type="http://schemas.openxmlformats.org/officeDocument/2006/relationships/hyperlink" Target="#'002_PIA_PIM_SMN'!A1"/><Relationship Id="rId6" Type="http://schemas.openxmlformats.org/officeDocument/2006/relationships/hyperlink" Target="#PREP_POR_PP!A1"/><Relationship Id="rId11" Type="http://schemas.openxmlformats.org/officeDocument/2006/relationships/hyperlink" Target="#'002_POR_PRODUCTO'!A1"/><Relationship Id="rId5" Type="http://schemas.openxmlformats.org/officeDocument/2006/relationships/hyperlink" Target="#'002_POR_PRODUCTO_SMN'!A1"/><Relationship Id="rId15" Type="http://schemas.openxmlformats.org/officeDocument/2006/relationships/image" Target="../media/image4.jpeg"/><Relationship Id="rId10" Type="http://schemas.openxmlformats.org/officeDocument/2006/relationships/hyperlink" Target="#'002_POR_FUENTE DE FINANC'!A1"/><Relationship Id="rId4" Type="http://schemas.openxmlformats.org/officeDocument/2006/relationships/hyperlink" Target="#'002_POR_ESPECIFICA_GASTO_SMN'!A1"/><Relationship Id="rId9" Type="http://schemas.openxmlformats.org/officeDocument/2006/relationships/hyperlink" Target="#'002_POR_ESPECIFICA_GASTO'!A1"/><Relationship Id="rId1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ICIO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EJECUCI&#211;N_TRIMESTRE!A1"/><Relationship Id="rId13" Type="http://schemas.openxmlformats.org/officeDocument/2006/relationships/image" Target="../media/image4.jpeg"/><Relationship Id="rId3" Type="http://schemas.openxmlformats.org/officeDocument/2006/relationships/hyperlink" Target="#'002_POR_GEN&#201;RICA'!A1"/><Relationship Id="rId7" Type="http://schemas.openxmlformats.org/officeDocument/2006/relationships/hyperlink" Target="#PREP_POR_PP!A1"/><Relationship Id="rId12" Type="http://schemas.openxmlformats.org/officeDocument/2006/relationships/image" Target="../media/image3.jpeg"/><Relationship Id="rId2" Type="http://schemas.openxmlformats.org/officeDocument/2006/relationships/hyperlink" Target="#PIM_EJECUCI&#211;N!A1"/><Relationship Id="rId1" Type="http://schemas.openxmlformats.org/officeDocument/2006/relationships/hyperlink" Target="#PIA_PIM!A1"/><Relationship Id="rId6" Type="http://schemas.openxmlformats.org/officeDocument/2006/relationships/hyperlink" Target="#'002_POR_PRODUCTO'!A1"/><Relationship Id="rId11" Type="http://schemas.openxmlformats.org/officeDocument/2006/relationships/image" Target="../media/image2.png"/><Relationship Id="rId5" Type="http://schemas.openxmlformats.org/officeDocument/2006/relationships/hyperlink" Target="#'002_POR_ESPECIFICA_GASTO'!A1"/><Relationship Id="rId10" Type="http://schemas.openxmlformats.org/officeDocument/2006/relationships/image" Target="../media/image5.png"/><Relationship Id="rId4" Type="http://schemas.openxmlformats.org/officeDocument/2006/relationships/hyperlink" Target="#'002_POR_FUENTE DE FINANC'!A1"/><Relationship Id="rId9" Type="http://schemas.openxmlformats.org/officeDocument/2006/relationships/hyperlink" Target="#'21_GEN&#201;RICATRIM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5.png"/><Relationship Id="rId1" Type="http://schemas.openxmlformats.org/officeDocument/2006/relationships/chart" Target="../charts/chart1.xml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5" Type="http://schemas.openxmlformats.org/officeDocument/2006/relationships/image" Target="../media/image6.png"/><Relationship Id="rId4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5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5.xml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6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#INICIO!A1"/><Relationship Id="rId5" Type="http://schemas.openxmlformats.org/officeDocument/2006/relationships/chart" Target="../charts/chart10.xm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ICIO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788162</xdr:colOff>
      <xdr:row>11</xdr:row>
      <xdr:rowOff>43392</xdr:rowOff>
    </xdr:from>
    <xdr:ext cx="6498166" cy="843693"/>
    <xdr:sp macro="" textlink="">
      <xdr:nvSpPr>
        <xdr:cNvPr id="30" name="29 CuadroTexto"/>
        <xdr:cNvSpPr txBox="1"/>
      </xdr:nvSpPr>
      <xdr:spPr>
        <a:xfrm>
          <a:off x="8307309" y="1769098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995471</xdr:colOff>
      <xdr:row>7</xdr:row>
      <xdr:rowOff>0</xdr:rowOff>
    </xdr:from>
    <xdr:ext cx="3087158" cy="468013"/>
    <xdr:sp macro="" textlink="">
      <xdr:nvSpPr>
        <xdr:cNvPr id="31" name="30 CuadroTexto"/>
        <xdr:cNvSpPr txBox="1"/>
      </xdr:nvSpPr>
      <xdr:spPr>
        <a:xfrm>
          <a:off x="11685883" y="1098176"/>
          <a:ext cx="3087158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rgbClr val="00B050"/>
              </a:solidFill>
            </a:rPr>
            <a:t>AÑO 2016</a:t>
          </a:r>
        </a:p>
      </xdr:txBody>
    </xdr:sp>
    <xdr:clientData/>
  </xdr:oneCellAnchor>
  <xdr:twoCellAnchor>
    <xdr:from>
      <xdr:col>1</xdr:col>
      <xdr:colOff>201084</xdr:colOff>
      <xdr:row>5</xdr:row>
      <xdr:rowOff>112059</xdr:rowOff>
    </xdr:from>
    <xdr:to>
      <xdr:col>13</xdr:col>
      <xdr:colOff>0</xdr:colOff>
      <xdr:row>5</xdr:row>
      <xdr:rowOff>112059</xdr:rowOff>
    </xdr:to>
    <xdr:cxnSp macro="">
      <xdr:nvCxnSpPr>
        <xdr:cNvPr id="22" name="21 Conector recto"/>
        <xdr:cNvCxnSpPr/>
      </xdr:nvCxnSpPr>
      <xdr:spPr>
        <a:xfrm flipV="1">
          <a:off x="806202" y="896471"/>
          <a:ext cx="15061327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205322</xdr:colOff>
      <xdr:row>6</xdr:row>
      <xdr:rowOff>0</xdr:rowOff>
    </xdr:from>
    <xdr:to>
      <xdr:col>13</xdr:col>
      <xdr:colOff>0</xdr:colOff>
      <xdr:row>6</xdr:row>
      <xdr:rowOff>0</xdr:rowOff>
    </xdr:to>
    <xdr:cxnSp macro="">
      <xdr:nvCxnSpPr>
        <xdr:cNvPr id="23" name="22 Conector recto"/>
        <xdr:cNvCxnSpPr/>
      </xdr:nvCxnSpPr>
      <xdr:spPr>
        <a:xfrm flipV="1">
          <a:off x="810440" y="941294"/>
          <a:ext cx="15057089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1004869</xdr:colOff>
      <xdr:row>20</xdr:row>
      <xdr:rowOff>97349</xdr:rowOff>
    </xdr:from>
    <xdr:ext cx="8262409" cy="519717"/>
    <xdr:sp macro="" textlink="">
      <xdr:nvSpPr>
        <xdr:cNvPr id="24" name="23 CuadroTexto">
          <a:hlinkClick xmlns:r="http://schemas.openxmlformats.org/officeDocument/2006/relationships" r:id="rId1"/>
        </xdr:cNvPr>
        <xdr:cNvSpPr txBox="1"/>
      </xdr:nvSpPr>
      <xdr:spPr>
        <a:xfrm>
          <a:off x="6462134" y="3268614"/>
          <a:ext cx="8262409" cy="51971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Century Gothic" pitchFamily="34" charset="0"/>
              <a:cs typeface="BrowalliaUPC" pitchFamily="34" charset="-34"/>
            </a:rPr>
            <a:t>2. PP Salud Materno Neonatal: Presupuesto de Apertura (PIA), Presupuesto Modificado (PIM) y ejecución presupuestal, según unidades ejecutoras</a:t>
          </a:r>
        </a:p>
      </xdr:txBody>
    </xdr:sp>
    <xdr:clientData/>
  </xdr:oneCellAnchor>
  <xdr:oneCellAnchor>
    <xdr:from>
      <xdr:col>3</xdr:col>
      <xdr:colOff>1004869</xdr:colOff>
      <xdr:row>24</xdr:row>
      <xdr:rowOff>49736</xdr:rowOff>
    </xdr:from>
    <xdr:ext cx="8252584" cy="519717"/>
    <xdr:sp macro="" textlink="">
      <xdr:nvSpPr>
        <xdr:cNvPr id="25" name="24 CuadroTexto">
          <a:hlinkClick xmlns:r="http://schemas.openxmlformats.org/officeDocument/2006/relationships" r:id="rId2"/>
        </xdr:cNvPr>
        <xdr:cNvSpPr txBox="1"/>
      </xdr:nvSpPr>
      <xdr:spPr>
        <a:xfrm>
          <a:off x="6462134" y="3983001"/>
          <a:ext cx="8252584" cy="51971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Century Gothic" pitchFamily="34" charset="0"/>
              <a:cs typeface="BrowalliaUPC" pitchFamily="34" charset="-34"/>
            </a:rPr>
            <a:t>3. PP Salud Materno Neonatal: Presupuesto disponible y gasto ejecutado por unidad ejecutora y genérica de gasto</a:t>
          </a:r>
        </a:p>
      </xdr:txBody>
    </xdr:sp>
    <xdr:clientData/>
  </xdr:oneCellAnchor>
  <xdr:oneCellAnchor>
    <xdr:from>
      <xdr:col>3</xdr:col>
      <xdr:colOff>995343</xdr:colOff>
      <xdr:row>31</xdr:row>
      <xdr:rowOff>104749</xdr:rowOff>
    </xdr:from>
    <xdr:ext cx="8282060" cy="519717"/>
    <xdr:sp macro="" textlink="">
      <xdr:nvSpPr>
        <xdr:cNvPr id="26" name="25 CuadroTexto">
          <a:hlinkClick xmlns:r="http://schemas.openxmlformats.org/officeDocument/2006/relationships" r:id="rId3"/>
        </xdr:cNvPr>
        <xdr:cNvSpPr txBox="1"/>
      </xdr:nvSpPr>
      <xdr:spPr>
        <a:xfrm>
          <a:off x="6452608" y="5371514"/>
          <a:ext cx="8282060" cy="51971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Century Gothic" pitchFamily="34" charset="0"/>
              <a:cs typeface="BrowalliaUPC" pitchFamily="34" charset="-34"/>
            </a:rPr>
            <a:t>5. PP Salud Materno Neonatal: Presupuesto disponible y ejecución presupuestal por unidad ejecutora y fuente de financiamiento</a:t>
          </a:r>
        </a:p>
      </xdr:txBody>
    </xdr:sp>
    <xdr:clientData/>
  </xdr:oneCellAnchor>
  <xdr:oneCellAnchor>
    <xdr:from>
      <xdr:col>3</xdr:col>
      <xdr:colOff>1004868</xdr:colOff>
      <xdr:row>27</xdr:row>
      <xdr:rowOff>167201</xdr:rowOff>
    </xdr:from>
    <xdr:ext cx="8262411" cy="519717"/>
    <xdr:sp macro="" textlink="">
      <xdr:nvSpPr>
        <xdr:cNvPr id="27" name="26 CuadroTexto">
          <a:hlinkClick xmlns:r="http://schemas.openxmlformats.org/officeDocument/2006/relationships" r:id="rId4"/>
        </xdr:cNvPr>
        <xdr:cNvSpPr txBox="1"/>
      </xdr:nvSpPr>
      <xdr:spPr>
        <a:xfrm>
          <a:off x="6462133" y="4671966"/>
          <a:ext cx="8262411" cy="51971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Century Gothic" pitchFamily="34" charset="0"/>
              <a:cs typeface="BrowalliaUPC" pitchFamily="34" charset="-34"/>
            </a:rPr>
            <a:t>4.  PP Salud Materno Neonatal: Presupuesto disponible y gasto ejecutado por específica de gasto y unidad ejecutora</a:t>
          </a:r>
        </a:p>
      </xdr:txBody>
    </xdr:sp>
    <xdr:clientData/>
  </xdr:oneCellAnchor>
  <xdr:oneCellAnchor>
    <xdr:from>
      <xdr:col>3</xdr:col>
      <xdr:colOff>995344</xdr:colOff>
      <xdr:row>35</xdr:row>
      <xdr:rowOff>104739</xdr:rowOff>
    </xdr:from>
    <xdr:ext cx="8301708" cy="519717"/>
    <xdr:sp macro="" textlink="">
      <xdr:nvSpPr>
        <xdr:cNvPr id="29" name="28 CuadroTexto">
          <a:hlinkClick xmlns:r="http://schemas.openxmlformats.org/officeDocument/2006/relationships" r:id="rId5"/>
        </xdr:cNvPr>
        <xdr:cNvSpPr txBox="1"/>
      </xdr:nvSpPr>
      <xdr:spPr>
        <a:xfrm>
          <a:off x="6452609" y="6066268"/>
          <a:ext cx="8301708" cy="51971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Century Gothic" pitchFamily="34" charset="0"/>
              <a:cs typeface="BrowalliaUPC" pitchFamily="34" charset="-34"/>
            </a:rPr>
            <a:t>6. PP Salud Materno Neonatal: Presupuesto disponible y gasto ejecutado por actividad y unidad ejecutora por toda fuente</a:t>
          </a:r>
        </a:p>
      </xdr:txBody>
    </xdr:sp>
    <xdr:clientData/>
  </xdr:oneCellAnchor>
  <xdr:oneCellAnchor>
    <xdr:from>
      <xdr:col>3</xdr:col>
      <xdr:colOff>1004869</xdr:colOff>
      <xdr:row>18</xdr:row>
      <xdr:rowOff>13743</xdr:rowOff>
    </xdr:from>
    <xdr:ext cx="8252584" cy="310937"/>
    <xdr:sp macro="" textlink="">
      <xdr:nvSpPr>
        <xdr:cNvPr id="36" name="35 CuadroTexto">
          <a:hlinkClick xmlns:r="http://schemas.openxmlformats.org/officeDocument/2006/relationships" r:id="rId6"/>
        </xdr:cNvPr>
        <xdr:cNvSpPr txBox="1"/>
      </xdr:nvSpPr>
      <xdr:spPr>
        <a:xfrm>
          <a:off x="6462134" y="2837625"/>
          <a:ext cx="8252584" cy="31093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Century Gothic" pitchFamily="34" charset="0"/>
              <a:cs typeface="BrowalliaUPC" pitchFamily="34" charset="-34"/>
            </a:rPr>
            <a:t>1. Ejecución presupuestal por programa presupuestal y unidad ejecutora</a:t>
          </a:r>
        </a:p>
      </xdr:txBody>
    </xdr:sp>
    <xdr:clientData/>
  </xdr:oneCellAnchor>
  <xdr:twoCellAnchor>
    <xdr:from>
      <xdr:col>3</xdr:col>
      <xdr:colOff>792150</xdr:colOff>
      <xdr:row>18</xdr:row>
      <xdr:rowOff>10582</xdr:rowOff>
    </xdr:from>
    <xdr:to>
      <xdr:col>3</xdr:col>
      <xdr:colOff>1044029</xdr:colOff>
      <xdr:row>20</xdr:row>
      <xdr:rowOff>29615</xdr:rowOff>
    </xdr:to>
    <xdr:sp macro="" textlink="">
      <xdr:nvSpPr>
        <xdr:cNvPr id="37" name="36 Flecha derecha">
          <a:hlinkClick xmlns:r="http://schemas.openxmlformats.org/officeDocument/2006/relationships" r:id="rId6"/>
        </xdr:cNvPr>
        <xdr:cNvSpPr/>
      </xdr:nvSpPr>
      <xdr:spPr>
        <a:xfrm>
          <a:off x="6249415" y="2834464"/>
          <a:ext cx="251879" cy="3664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792149</xdr:colOff>
      <xdr:row>20</xdr:row>
      <xdr:rowOff>190493</xdr:rowOff>
    </xdr:from>
    <xdr:to>
      <xdr:col>3</xdr:col>
      <xdr:colOff>1044028</xdr:colOff>
      <xdr:row>22</xdr:row>
      <xdr:rowOff>177776</xdr:rowOff>
    </xdr:to>
    <xdr:sp macro="" textlink="">
      <xdr:nvSpPr>
        <xdr:cNvPr id="38" name="37 Flecha derecha">
          <a:hlinkClick xmlns:r="http://schemas.openxmlformats.org/officeDocument/2006/relationships" r:id="rId7"/>
        </xdr:cNvPr>
        <xdr:cNvSpPr/>
      </xdr:nvSpPr>
      <xdr:spPr>
        <a:xfrm>
          <a:off x="6249414" y="3361758"/>
          <a:ext cx="251879" cy="368283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794266</xdr:colOff>
      <xdr:row>24</xdr:row>
      <xdr:rowOff>171453</xdr:rowOff>
    </xdr:from>
    <xdr:to>
      <xdr:col>3</xdr:col>
      <xdr:colOff>1046145</xdr:colOff>
      <xdr:row>26</xdr:row>
      <xdr:rowOff>158736</xdr:rowOff>
    </xdr:to>
    <xdr:sp macro="" textlink="">
      <xdr:nvSpPr>
        <xdr:cNvPr id="39" name="38 Flecha derecha">
          <a:hlinkClick xmlns:r="http://schemas.openxmlformats.org/officeDocument/2006/relationships" r:id="rId8"/>
        </xdr:cNvPr>
        <xdr:cNvSpPr/>
      </xdr:nvSpPr>
      <xdr:spPr>
        <a:xfrm>
          <a:off x="6251531" y="4104718"/>
          <a:ext cx="251879" cy="368283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792146</xdr:colOff>
      <xdr:row>28</xdr:row>
      <xdr:rowOff>84667</xdr:rowOff>
    </xdr:from>
    <xdr:to>
      <xdr:col>3</xdr:col>
      <xdr:colOff>1044025</xdr:colOff>
      <xdr:row>30</xdr:row>
      <xdr:rowOff>71950</xdr:rowOff>
    </xdr:to>
    <xdr:sp macro="" textlink="">
      <xdr:nvSpPr>
        <xdr:cNvPr id="40" name="39 Flecha derecha">
          <a:hlinkClick xmlns:r="http://schemas.openxmlformats.org/officeDocument/2006/relationships" r:id="rId9"/>
        </xdr:cNvPr>
        <xdr:cNvSpPr/>
      </xdr:nvSpPr>
      <xdr:spPr>
        <a:xfrm>
          <a:off x="6249411" y="4779932"/>
          <a:ext cx="251879" cy="368283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796379</xdr:colOff>
      <xdr:row>32</xdr:row>
      <xdr:rowOff>14806</xdr:rowOff>
    </xdr:from>
    <xdr:to>
      <xdr:col>3</xdr:col>
      <xdr:colOff>1048258</xdr:colOff>
      <xdr:row>34</xdr:row>
      <xdr:rowOff>33839</xdr:rowOff>
    </xdr:to>
    <xdr:sp macro="" textlink="">
      <xdr:nvSpPr>
        <xdr:cNvPr id="41" name="40 Flecha derecha">
          <a:hlinkClick xmlns:r="http://schemas.openxmlformats.org/officeDocument/2006/relationships" r:id="rId10"/>
        </xdr:cNvPr>
        <xdr:cNvSpPr/>
      </xdr:nvSpPr>
      <xdr:spPr>
        <a:xfrm>
          <a:off x="6253644" y="5472071"/>
          <a:ext cx="251879" cy="36641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790029</xdr:colOff>
      <xdr:row>36</xdr:row>
      <xdr:rowOff>50778</xdr:rowOff>
    </xdr:from>
    <xdr:to>
      <xdr:col>3</xdr:col>
      <xdr:colOff>1041908</xdr:colOff>
      <xdr:row>38</xdr:row>
      <xdr:rowOff>101561</xdr:rowOff>
    </xdr:to>
    <xdr:sp macro="" textlink="">
      <xdr:nvSpPr>
        <xdr:cNvPr id="42" name="41 Flecha derecha">
          <a:hlinkClick xmlns:r="http://schemas.openxmlformats.org/officeDocument/2006/relationships" r:id="rId11"/>
        </xdr:cNvPr>
        <xdr:cNvSpPr/>
      </xdr:nvSpPr>
      <xdr:spPr>
        <a:xfrm>
          <a:off x="6247294" y="6169190"/>
          <a:ext cx="251879" cy="364547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336176</xdr:colOff>
      <xdr:row>0</xdr:row>
      <xdr:rowOff>33618</xdr:rowOff>
    </xdr:from>
    <xdr:to>
      <xdr:col>10</xdr:col>
      <xdr:colOff>199330</xdr:colOff>
      <xdr:row>5</xdr:row>
      <xdr:rowOff>74652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781735" y="33618"/>
          <a:ext cx="12469771" cy="825446"/>
        </a:xfrm>
        <a:prstGeom prst="rect">
          <a:avLst/>
        </a:prstGeom>
      </xdr:spPr>
    </xdr:pic>
    <xdr:clientData/>
  </xdr:twoCellAnchor>
  <xdr:twoCellAnchor editAs="oneCell">
    <xdr:from>
      <xdr:col>2</xdr:col>
      <xdr:colOff>948175</xdr:colOff>
      <xdr:row>9</xdr:row>
      <xdr:rowOff>11206</xdr:rowOff>
    </xdr:from>
    <xdr:to>
      <xdr:col>2</xdr:col>
      <xdr:colOff>3780899</xdr:colOff>
      <xdr:row>22</xdr:row>
      <xdr:rowOff>67521</xdr:rowOff>
    </xdr:to>
    <xdr:pic>
      <xdr:nvPicPr>
        <xdr:cNvPr id="4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393734" y="1423147"/>
          <a:ext cx="2832724" cy="219663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302559</xdr:colOff>
      <xdr:row>21</xdr:row>
      <xdr:rowOff>23784</xdr:rowOff>
    </xdr:from>
    <xdr:to>
      <xdr:col>2</xdr:col>
      <xdr:colOff>2292573</xdr:colOff>
      <xdr:row>31</xdr:row>
      <xdr:rowOff>86100</xdr:rowOff>
    </xdr:to>
    <xdr:pic>
      <xdr:nvPicPr>
        <xdr:cNvPr id="44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7" y="3385549"/>
          <a:ext cx="2830455" cy="196731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989258</xdr:colOff>
      <xdr:row>29</xdr:row>
      <xdr:rowOff>67702</xdr:rowOff>
    </xdr:from>
    <xdr:to>
      <xdr:col>2</xdr:col>
      <xdr:colOff>3845794</xdr:colOff>
      <xdr:row>40</xdr:row>
      <xdr:rowOff>111188</xdr:rowOff>
    </xdr:to>
    <xdr:pic>
      <xdr:nvPicPr>
        <xdr:cNvPr id="45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817" y="4953467"/>
          <a:ext cx="2856536" cy="190366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1</xdr:row>
      <xdr:rowOff>11906</xdr:rowOff>
    </xdr:from>
    <xdr:to>
      <xdr:col>12</xdr:col>
      <xdr:colOff>252654</xdr:colOff>
      <xdr:row>6</xdr:row>
      <xdr:rowOff>10706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8" y="178594"/>
          <a:ext cx="12980435" cy="832237"/>
        </a:xfrm>
        <a:prstGeom prst="rect">
          <a:avLst/>
        </a:prstGeom>
      </xdr:spPr>
    </xdr:pic>
    <xdr:clientData/>
  </xdr:twoCellAnchor>
  <xdr:twoCellAnchor>
    <xdr:from>
      <xdr:col>3</xdr:col>
      <xdr:colOff>136920</xdr:colOff>
      <xdr:row>109</xdr:row>
      <xdr:rowOff>9525</xdr:rowOff>
    </xdr:from>
    <xdr:to>
      <xdr:col>9</xdr:col>
      <xdr:colOff>166688</xdr:colOff>
      <xdr:row>131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5954</xdr:colOff>
      <xdr:row>17</xdr:row>
      <xdr:rowOff>1</xdr:rowOff>
    </xdr:from>
    <xdr:to>
      <xdr:col>12</xdr:col>
      <xdr:colOff>642938</xdr:colOff>
      <xdr:row>38</xdr:row>
      <xdr:rowOff>11906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11906</xdr:colOff>
      <xdr:row>0</xdr:row>
      <xdr:rowOff>107162</xdr:rowOff>
    </xdr:from>
    <xdr:to>
      <xdr:col>1</xdr:col>
      <xdr:colOff>571499</xdr:colOff>
      <xdr:row>6</xdr:row>
      <xdr:rowOff>23824</xdr:rowOff>
    </xdr:to>
    <xdr:pic>
      <xdr:nvPicPr>
        <xdr:cNvPr id="6" name="Picture 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107162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8</xdr:row>
      <xdr:rowOff>4761</xdr:rowOff>
    </xdr:from>
    <xdr:to>
      <xdr:col>15</xdr:col>
      <xdr:colOff>590550</xdr:colOff>
      <xdr:row>26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23811</xdr:colOff>
      <xdr:row>1</xdr:row>
      <xdr:rowOff>0</xdr:rowOff>
    </xdr:from>
    <xdr:to>
      <xdr:col>11</xdr:col>
      <xdr:colOff>1062277</xdr:colOff>
      <xdr:row>5</xdr:row>
      <xdr:rowOff>165487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6" y="166688"/>
          <a:ext cx="12980435" cy="8322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154790</xdr:rowOff>
    </xdr:from>
    <xdr:to>
      <xdr:col>1</xdr:col>
      <xdr:colOff>559593</xdr:colOff>
      <xdr:row>6</xdr:row>
      <xdr:rowOff>71452</xdr:rowOff>
    </xdr:to>
    <xdr:pic>
      <xdr:nvPicPr>
        <xdr:cNvPr id="6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90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3971924</xdr:colOff>
      <xdr:row>20</xdr:row>
      <xdr:rowOff>152400</xdr:rowOff>
    </xdr:from>
    <xdr:ext cx="8010526" cy="268920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5419724" y="3438525"/>
          <a:ext cx="8010526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2. SMN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22</xdr:row>
      <xdr:rowOff>152400</xdr:rowOff>
    </xdr:from>
    <xdr:ext cx="8001001" cy="268920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5419723" y="381952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3.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UNIDAD EJECUTORA</a:t>
          </a:r>
        </a:p>
      </xdr:txBody>
    </xdr:sp>
    <xdr:clientData/>
  </xdr:oneCellAnchor>
  <xdr:oneCellAnchor>
    <xdr:from>
      <xdr:col>2</xdr:col>
      <xdr:colOff>3971923</xdr:colOff>
      <xdr:row>26</xdr:row>
      <xdr:rowOff>104775</xdr:rowOff>
    </xdr:from>
    <xdr:ext cx="8001001" cy="268920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5419723" y="4533900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32</xdr:row>
      <xdr:rowOff>32798</xdr:rowOff>
    </xdr:from>
    <xdr:ext cx="8029578" cy="268920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5410197" y="5604923"/>
          <a:ext cx="802957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8.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 Y EJECUCIÓN PRESUPUESTAL POR UNIDAD EJECUTORA Y FUENTE DE FINANCIAMIENTO </a:t>
          </a:r>
        </a:p>
      </xdr:txBody>
    </xdr:sp>
    <xdr:clientData/>
  </xdr:oneCellAnchor>
  <xdr:oneCellAnchor>
    <xdr:from>
      <xdr:col>2</xdr:col>
      <xdr:colOff>3971923</xdr:colOff>
      <xdr:row>30</xdr:row>
      <xdr:rowOff>42323</xdr:rowOff>
    </xdr:from>
    <xdr:ext cx="8010528" cy="268920"/>
    <xdr:sp macro="" textlink="">
      <xdr:nvSpPr>
        <xdr:cNvPr id="6" name="5 CuadroTexto">
          <a:hlinkClick xmlns:r="http://schemas.openxmlformats.org/officeDocument/2006/relationships" r:id="rId5"/>
        </xdr:cNvPr>
        <xdr:cNvSpPr txBox="1"/>
      </xdr:nvSpPr>
      <xdr:spPr>
        <a:xfrm>
          <a:off x="5419723" y="5233448"/>
          <a:ext cx="801052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34</xdr:row>
      <xdr:rowOff>64548</xdr:rowOff>
    </xdr:from>
    <xdr:ext cx="8048627" cy="268920"/>
    <xdr:sp macro="" textlink="">
      <xdr:nvSpPr>
        <xdr:cNvPr id="7" name="6 CuadroTexto">
          <a:hlinkClick xmlns:r="http://schemas.openxmlformats.org/officeDocument/2006/relationships" r:id="rId6"/>
        </xdr:cNvPr>
        <xdr:cNvSpPr txBox="1"/>
      </xdr:nvSpPr>
      <xdr:spPr>
        <a:xfrm>
          <a:off x="5410198" y="5989098"/>
          <a:ext cx="8048627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9.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18</xdr:row>
      <xdr:rowOff>142875</xdr:rowOff>
    </xdr:from>
    <xdr:ext cx="8001001" cy="268920"/>
    <xdr:sp macro="" textlink="">
      <xdr:nvSpPr>
        <xdr:cNvPr id="8" name="7 CuadroTexto">
          <a:hlinkClick xmlns:r="http://schemas.openxmlformats.org/officeDocument/2006/relationships" r:id="rId7"/>
        </xdr:cNvPr>
        <xdr:cNvSpPr txBox="1"/>
      </xdr:nvSpPr>
      <xdr:spPr>
        <a:xfrm>
          <a:off x="5419723" y="307657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3962398</xdr:colOff>
      <xdr:row>24</xdr:row>
      <xdr:rowOff>133350</xdr:rowOff>
    </xdr:from>
    <xdr:ext cx="8001001" cy="268920"/>
    <xdr:sp macro="" textlink="">
      <xdr:nvSpPr>
        <xdr:cNvPr id="9" name="8 CuadroTexto">
          <a:hlinkClick xmlns:r="http://schemas.openxmlformats.org/officeDocument/2006/relationships" r:id="rId8"/>
        </xdr:cNvPr>
        <xdr:cNvSpPr txBox="1"/>
      </xdr:nvSpPr>
      <xdr:spPr>
        <a:xfrm>
          <a:off x="5410198" y="418147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4.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TRIMESTRE</a:t>
          </a:r>
        </a:p>
      </xdr:txBody>
    </xdr:sp>
    <xdr:clientData/>
  </xdr:oneCellAnchor>
  <xdr:oneCellAnchor>
    <xdr:from>
      <xdr:col>2</xdr:col>
      <xdr:colOff>3971923</xdr:colOff>
      <xdr:row>28</xdr:row>
      <xdr:rowOff>69834</xdr:rowOff>
    </xdr:from>
    <xdr:ext cx="8001001" cy="268920"/>
    <xdr:sp macro="" textlink="">
      <xdr:nvSpPr>
        <xdr:cNvPr id="10" name="9 CuadroTexto">
          <a:hlinkClick xmlns:r="http://schemas.openxmlformats.org/officeDocument/2006/relationships" r:id="rId9"/>
        </xdr:cNvPr>
        <xdr:cNvSpPr txBox="1"/>
      </xdr:nvSpPr>
      <xdr:spPr>
        <a:xfrm>
          <a:off x="5419723" y="4879959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  <a:latin typeface="Arial Narrow" pitchFamily="34" charset="0"/>
          </a:endParaRPr>
        </a:p>
      </xdr:txBody>
    </xdr:sp>
    <xdr:clientData/>
  </xdr:oneCellAnchor>
  <xdr:twoCellAnchor editAs="oneCell">
    <xdr:from>
      <xdr:col>1</xdr:col>
      <xdr:colOff>10583</xdr:colOff>
      <xdr:row>0</xdr:row>
      <xdr:rowOff>63500</xdr:rowOff>
    </xdr:from>
    <xdr:to>
      <xdr:col>9</xdr:col>
      <xdr:colOff>58184</xdr:colOff>
      <xdr:row>5</xdr:row>
      <xdr:rowOff>62299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0183" y="63500"/>
          <a:ext cx="12896826" cy="808424"/>
        </a:xfrm>
        <a:prstGeom prst="rect">
          <a:avLst/>
        </a:prstGeom>
      </xdr:spPr>
    </xdr:pic>
    <xdr:clientData/>
  </xdr:twoCellAnchor>
  <xdr:oneCellAnchor>
    <xdr:from>
      <xdr:col>3</xdr:col>
      <xdr:colOff>1460500</xdr:colOff>
      <xdr:row>11</xdr:row>
      <xdr:rowOff>43392</xdr:rowOff>
    </xdr:from>
    <xdr:ext cx="6498166" cy="843693"/>
    <xdr:sp macro="" textlink="">
      <xdr:nvSpPr>
        <xdr:cNvPr id="12" name="11 CuadroTexto"/>
        <xdr:cNvSpPr txBox="1"/>
      </xdr:nvSpPr>
      <xdr:spPr>
        <a:xfrm>
          <a:off x="6918325" y="1843617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222250</xdr:colOff>
      <xdr:row>7</xdr:row>
      <xdr:rowOff>0</xdr:rowOff>
    </xdr:from>
    <xdr:ext cx="2462741" cy="468013"/>
    <xdr:sp macro="" textlink="">
      <xdr:nvSpPr>
        <xdr:cNvPr id="13" name="12 CuadroTexto"/>
        <xdr:cNvSpPr txBox="1"/>
      </xdr:nvSpPr>
      <xdr:spPr>
        <a:xfrm>
          <a:off x="10918825" y="1152525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3">
                  <a:lumMod val="75000"/>
                </a:schemeClr>
              </a:solidFill>
            </a:rPr>
            <a:t>MARZO 2016</a:t>
          </a:r>
        </a:p>
      </xdr:txBody>
    </xdr:sp>
    <xdr:clientData/>
  </xdr:oneCellAnchor>
  <xdr:twoCellAnchor>
    <xdr:from>
      <xdr:col>2</xdr:col>
      <xdr:colOff>3810000</xdr:colOff>
      <xdr:row>18</xdr:row>
      <xdr:rowOff>127000</xdr:rowOff>
    </xdr:from>
    <xdr:to>
      <xdr:col>2</xdr:col>
      <xdr:colOff>4000500</xdr:colOff>
      <xdr:row>20</xdr:row>
      <xdr:rowOff>84666</xdr:rowOff>
    </xdr:to>
    <xdr:sp macro="" textlink="">
      <xdr:nvSpPr>
        <xdr:cNvPr id="14" name="13 Flecha derecha">
          <a:hlinkClick xmlns:r="http://schemas.openxmlformats.org/officeDocument/2006/relationships" r:id="rId7"/>
        </xdr:cNvPr>
        <xdr:cNvSpPr/>
      </xdr:nvSpPr>
      <xdr:spPr>
        <a:xfrm>
          <a:off x="5257800" y="3060700"/>
          <a:ext cx="190500" cy="310091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770465</xdr:colOff>
      <xdr:row>8</xdr:row>
      <xdr:rowOff>95250</xdr:rowOff>
    </xdr:from>
    <xdr:to>
      <xdr:col>2</xdr:col>
      <xdr:colOff>3199340</xdr:colOff>
      <xdr:row>20</xdr:row>
      <xdr:rowOff>78317</xdr:rowOff>
    </xdr:to>
    <xdr:pic>
      <xdr:nvPicPr>
        <xdr:cNvPr id="15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218265" y="1409700"/>
          <a:ext cx="2428875" cy="19547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454023</xdr:colOff>
      <xdr:row>18</xdr:row>
      <xdr:rowOff>94288</xdr:rowOff>
    </xdr:from>
    <xdr:to>
      <xdr:col>2</xdr:col>
      <xdr:colOff>2046814</xdr:colOff>
      <xdr:row>27</xdr:row>
      <xdr:rowOff>74083</xdr:rowOff>
    </xdr:to>
    <xdr:pic>
      <xdr:nvPicPr>
        <xdr:cNvPr id="16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3" y="3027988"/>
          <a:ext cx="2430991" cy="166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430549</xdr:colOff>
      <xdr:row>26</xdr:row>
      <xdr:rowOff>169333</xdr:rowOff>
    </xdr:from>
    <xdr:to>
      <xdr:col>2</xdr:col>
      <xdr:colOff>2879835</xdr:colOff>
      <xdr:row>35</xdr:row>
      <xdr:rowOff>134408</xdr:rowOff>
    </xdr:to>
    <xdr:pic>
      <xdr:nvPicPr>
        <xdr:cNvPr id="17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49" y="4598458"/>
          <a:ext cx="2449286" cy="162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3809999</xdr:colOff>
      <xdr:row>20</xdr:row>
      <xdr:rowOff>137583</xdr:rowOff>
    </xdr:from>
    <xdr:to>
      <xdr:col>2</xdr:col>
      <xdr:colOff>4000499</xdr:colOff>
      <xdr:row>22</xdr:row>
      <xdr:rowOff>63499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5257799" y="3423708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3814232</xdr:colOff>
      <xdr:row>22</xdr:row>
      <xdr:rowOff>131233</xdr:rowOff>
    </xdr:from>
    <xdr:to>
      <xdr:col>2</xdr:col>
      <xdr:colOff>4004732</xdr:colOff>
      <xdr:row>24</xdr:row>
      <xdr:rowOff>57149</xdr:rowOff>
    </xdr:to>
    <xdr:sp macro="" textlink="">
      <xdr:nvSpPr>
        <xdr:cNvPr id="19" name="18 Flecha derecha">
          <a:hlinkClick xmlns:r="http://schemas.openxmlformats.org/officeDocument/2006/relationships" r:id="rId2"/>
        </xdr:cNvPr>
        <xdr:cNvSpPr/>
      </xdr:nvSpPr>
      <xdr:spPr>
        <a:xfrm>
          <a:off x="5262032" y="3798358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3807884</xdr:colOff>
      <xdr:row>24</xdr:row>
      <xdr:rowOff>114300</xdr:rowOff>
    </xdr:from>
    <xdr:to>
      <xdr:col>2</xdr:col>
      <xdr:colOff>3998384</xdr:colOff>
      <xdr:row>26</xdr:row>
      <xdr:rowOff>40216</xdr:rowOff>
    </xdr:to>
    <xdr:sp macro="" textlink="">
      <xdr:nvSpPr>
        <xdr:cNvPr id="20" name="19 Flecha derecha">
          <a:hlinkClick xmlns:r="http://schemas.openxmlformats.org/officeDocument/2006/relationships" r:id="rId8"/>
        </xdr:cNvPr>
        <xdr:cNvSpPr/>
      </xdr:nvSpPr>
      <xdr:spPr>
        <a:xfrm>
          <a:off x="5255684" y="4162425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3812116</xdr:colOff>
      <xdr:row>26</xdr:row>
      <xdr:rowOff>97365</xdr:rowOff>
    </xdr:from>
    <xdr:to>
      <xdr:col>2</xdr:col>
      <xdr:colOff>4002616</xdr:colOff>
      <xdr:row>28</xdr:row>
      <xdr:rowOff>23281</xdr:rowOff>
    </xdr:to>
    <xdr:sp macro="" textlink="">
      <xdr:nvSpPr>
        <xdr:cNvPr id="21" name="20 Flecha derecha">
          <a:hlinkClick xmlns:r="http://schemas.openxmlformats.org/officeDocument/2006/relationships" r:id="rId3"/>
        </xdr:cNvPr>
        <xdr:cNvSpPr/>
      </xdr:nvSpPr>
      <xdr:spPr>
        <a:xfrm>
          <a:off x="5259916" y="4526490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3805763</xdr:colOff>
      <xdr:row>28</xdr:row>
      <xdr:rowOff>48679</xdr:rowOff>
    </xdr:from>
    <xdr:to>
      <xdr:col>2</xdr:col>
      <xdr:colOff>3996263</xdr:colOff>
      <xdr:row>29</xdr:row>
      <xdr:rowOff>165095</xdr:rowOff>
    </xdr:to>
    <xdr:sp macro="" textlink="">
      <xdr:nvSpPr>
        <xdr:cNvPr id="22" name="21 Flecha derecha">
          <a:hlinkClick xmlns:r="http://schemas.openxmlformats.org/officeDocument/2006/relationships" r:id="rId9"/>
        </xdr:cNvPr>
        <xdr:cNvSpPr/>
      </xdr:nvSpPr>
      <xdr:spPr>
        <a:xfrm>
          <a:off x="5253563" y="4858804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3809996</xdr:colOff>
      <xdr:row>30</xdr:row>
      <xdr:rowOff>21162</xdr:rowOff>
    </xdr:from>
    <xdr:to>
      <xdr:col>2</xdr:col>
      <xdr:colOff>4000496</xdr:colOff>
      <xdr:row>31</xdr:row>
      <xdr:rowOff>137578</xdr:rowOff>
    </xdr:to>
    <xdr:sp macro="" textlink="">
      <xdr:nvSpPr>
        <xdr:cNvPr id="23" name="22 Flecha derecha">
          <a:hlinkClick xmlns:r="http://schemas.openxmlformats.org/officeDocument/2006/relationships" r:id="rId5"/>
        </xdr:cNvPr>
        <xdr:cNvSpPr/>
      </xdr:nvSpPr>
      <xdr:spPr>
        <a:xfrm>
          <a:off x="5257796" y="5212287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3814229</xdr:colOff>
      <xdr:row>32</xdr:row>
      <xdr:rowOff>4228</xdr:rowOff>
    </xdr:from>
    <xdr:to>
      <xdr:col>2</xdr:col>
      <xdr:colOff>4004729</xdr:colOff>
      <xdr:row>33</xdr:row>
      <xdr:rowOff>120644</xdr:rowOff>
    </xdr:to>
    <xdr:sp macro="" textlink="">
      <xdr:nvSpPr>
        <xdr:cNvPr id="24" name="23 Flecha derecha">
          <a:hlinkClick xmlns:r="http://schemas.openxmlformats.org/officeDocument/2006/relationships" r:id="rId4"/>
        </xdr:cNvPr>
        <xdr:cNvSpPr/>
      </xdr:nvSpPr>
      <xdr:spPr>
        <a:xfrm>
          <a:off x="5262029" y="5576353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3807879</xdr:colOff>
      <xdr:row>34</xdr:row>
      <xdr:rowOff>8461</xdr:rowOff>
    </xdr:from>
    <xdr:to>
      <xdr:col>2</xdr:col>
      <xdr:colOff>3998379</xdr:colOff>
      <xdr:row>35</xdr:row>
      <xdr:rowOff>156627</xdr:rowOff>
    </xdr:to>
    <xdr:sp macro="" textlink="">
      <xdr:nvSpPr>
        <xdr:cNvPr id="25" name="24 Flecha derecha">
          <a:hlinkClick xmlns:r="http://schemas.openxmlformats.org/officeDocument/2006/relationships" r:id="rId6"/>
        </xdr:cNvPr>
        <xdr:cNvSpPr/>
      </xdr:nvSpPr>
      <xdr:spPr>
        <a:xfrm>
          <a:off x="5255679" y="5933011"/>
          <a:ext cx="190500" cy="310091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103234</xdr:colOff>
      <xdr:row>19</xdr:row>
      <xdr:rowOff>182096</xdr:rowOff>
    </xdr:from>
    <xdr:to>
      <xdr:col>15</xdr:col>
      <xdr:colOff>297656</xdr:colOff>
      <xdr:row>40</xdr:row>
      <xdr:rowOff>130968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23813</xdr:colOff>
      <xdr:row>0</xdr:row>
      <xdr:rowOff>154780</xdr:rowOff>
    </xdr:from>
    <xdr:to>
      <xdr:col>12</xdr:col>
      <xdr:colOff>490779</xdr:colOff>
      <xdr:row>5</xdr:row>
      <xdr:rowOff>153579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8" y="154780"/>
          <a:ext cx="12980435" cy="8322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559593</xdr:colOff>
      <xdr:row>5</xdr:row>
      <xdr:rowOff>83349</xdr:rowOff>
    </xdr:to>
    <xdr:pic>
      <xdr:nvPicPr>
        <xdr:cNvPr id="5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97628</xdr:colOff>
      <xdr:row>20</xdr:row>
      <xdr:rowOff>130970</xdr:rowOff>
    </xdr:from>
    <xdr:to>
      <xdr:col>10</xdr:col>
      <xdr:colOff>190499</xdr:colOff>
      <xdr:row>40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23812</xdr:colOff>
      <xdr:row>1</xdr:row>
      <xdr:rowOff>23811</xdr:rowOff>
    </xdr:from>
    <xdr:to>
      <xdr:col>10</xdr:col>
      <xdr:colOff>264559</xdr:colOff>
      <xdr:row>6</xdr:row>
      <xdr:rowOff>22611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" y="190499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47624</xdr:colOff>
      <xdr:row>61</xdr:row>
      <xdr:rowOff>119061</xdr:rowOff>
    </xdr:from>
    <xdr:to>
      <xdr:col>10</xdr:col>
      <xdr:colOff>0</xdr:colOff>
      <xdr:row>83</xdr:row>
      <xdr:rowOff>166686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23812</xdr:colOff>
      <xdr:row>0</xdr:row>
      <xdr:rowOff>166684</xdr:rowOff>
    </xdr:from>
    <xdr:to>
      <xdr:col>1</xdr:col>
      <xdr:colOff>583405</xdr:colOff>
      <xdr:row>6</xdr:row>
      <xdr:rowOff>83346</xdr:rowOff>
    </xdr:to>
    <xdr:pic>
      <xdr:nvPicPr>
        <xdr:cNvPr id="7" name="Picture 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66684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1309688</xdr:colOff>
      <xdr:row>27</xdr:row>
      <xdr:rowOff>166684</xdr:rowOff>
    </xdr:from>
    <xdr:to>
      <xdr:col>9</xdr:col>
      <xdr:colOff>409219</xdr:colOff>
      <xdr:row>27</xdr:row>
      <xdr:rowOff>166684</xdr:rowOff>
    </xdr:to>
    <xdr:cxnSp macro="">
      <xdr:nvCxnSpPr>
        <xdr:cNvPr id="3" name="2 Conector recto"/>
        <xdr:cNvCxnSpPr/>
      </xdr:nvCxnSpPr>
      <xdr:spPr>
        <a:xfrm flipH="1" flipV="1">
          <a:off x="2595563" y="5822153"/>
          <a:ext cx="11232000" cy="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1119172</xdr:colOff>
      <xdr:row>65</xdr:row>
      <xdr:rowOff>119057</xdr:rowOff>
    </xdr:from>
    <xdr:to>
      <xdr:col>9</xdr:col>
      <xdr:colOff>218703</xdr:colOff>
      <xdr:row>65</xdr:row>
      <xdr:rowOff>119057</xdr:rowOff>
    </xdr:to>
    <xdr:cxnSp macro="">
      <xdr:nvCxnSpPr>
        <xdr:cNvPr id="10" name="9 Conector recto"/>
        <xdr:cNvCxnSpPr/>
      </xdr:nvCxnSpPr>
      <xdr:spPr>
        <a:xfrm flipH="1" flipV="1">
          <a:off x="2405047" y="12846838"/>
          <a:ext cx="11232000" cy="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16</xdr:row>
      <xdr:rowOff>95249</xdr:rowOff>
    </xdr:from>
    <xdr:to>
      <xdr:col>11</xdr:col>
      <xdr:colOff>219075</xdr:colOff>
      <xdr:row>38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10583</xdr:colOff>
      <xdr:row>1</xdr:row>
      <xdr:rowOff>10584</xdr:rowOff>
    </xdr:from>
    <xdr:to>
      <xdr:col>15</xdr:col>
      <xdr:colOff>268529</xdr:colOff>
      <xdr:row>6</xdr:row>
      <xdr:rowOff>49071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9333" y="169334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179916</xdr:colOff>
      <xdr:row>1</xdr:row>
      <xdr:rowOff>21167</xdr:rowOff>
    </xdr:from>
    <xdr:to>
      <xdr:col>1</xdr:col>
      <xdr:colOff>432066</xdr:colOff>
      <xdr:row>5</xdr:row>
      <xdr:rowOff>52917</xdr:rowOff>
    </xdr:to>
    <xdr:sp macro="" textlink="">
      <xdr:nvSpPr>
        <xdr:cNvPr id="9" name="8 Flecha derecha">
          <a:hlinkClick xmlns:r="http://schemas.openxmlformats.org/officeDocument/2006/relationships" r:id="rId3"/>
        </xdr:cNvPr>
        <xdr:cNvSpPr/>
      </xdr:nvSpPr>
      <xdr:spPr>
        <a:xfrm flipH="1">
          <a:off x="179916" y="17991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21155</xdr:colOff>
      <xdr:row>0</xdr:row>
      <xdr:rowOff>148166</xdr:rowOff>
    </xdr:from>
    <xdr:to>
      <xdr:col>11</xdr:col>
      <xdr:colOff>926007</xdr:colOff>
      <xdr:row>6</xdr:row>
      <xdr:rowOff>27903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322" y="148166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29760</xdr:colOff>
      <xdr:row>17</xdr:row>
      <xdr:rowOff>59529</xdr:rowOff>
    </xdr:from>
    <xdr:to>
      <xdr:col>12</xdr:col>
      <xdr:colOff>142873</xdr:colOff>
      <xdr:row>37</xdr:row>
      <xdr:rowOff>35719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23814</xdr:colOff>
      <xdr:row>0</xdr:row>
      <xdr:rowOff>59537</xdr:rowOff>
    </xdr:from>
    <xdr:to>
      <xdr:col>1</xdr:col>
      <xdr:colOff>583407</xdr:colOff>
      <xdr:row>5</xdr:row>
      <xdr:rowOff>142886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4" y="59537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185736</xdr:rowOff>
    </xdr:from>
    <xdr:to>
      <xdr:col>19</xdr:col>
      <xdr:colOff>114299</xdr:colOff>
      <xdr:row>21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68792</xdr:colOff>
      <xdr:row>31</xdr:row>
      <xdr:rowOff>165100</xdr:rowOff>
    </xdr:from>
    <xdr:to>
      <xdr:col>6</xdr:col>
      <xdr:colOff>859367</xdr:colOff>
      <xdr:row>40</xdr:row>
      <xdr:rowOff>101072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6085</xdr:colOff>
      <xdr:row>52</xdr:row>
      <xdr:rowOff>247649</xdr:rowOff>
    </xdr:from>
    <xdr:to>
      <xdr:col>6</xdr:col>
      <xdr:colOff>921014</xdr:colOff>
      <xdr:row>64</xdr:row>
      <xdr:rowOff>151870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63499</xdr:colOff>
      <xdr:row>42</xdr:row>
      <xdr:rowOff>95250</xdr:rowOff>
    </xdr:from>
    <xdr:to>
      <xdr:col>6</xdr:col>
      <xdr:colOff>854074</xdr:colOff>
      <xdr:row>50</xdr:row>
      <xdr:rowOff>264055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10583</xdr:colOff>
      <xdr:row>0</xdr:row>
      <xdr:rowOff>158748</xdr:rowOff>
    </xdr:from>
    <xdr:to>
      <xdr:col>14</xdr:col>
      <xdr:colOff>195768</xdr:colOff>
      <xdr:row>6</xdr:row>
      <xdr:rowOff>38485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1750" y="158748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77390</xdr:colOff>
      <xdr:row>18</xdr:row>
      <xdr:rowOff>154782</xdr:rowOff>
    </xdr:from>
    <xdr:to>
      <xdr:col>6</xdr:col>
      <xdr:colOff>845343</xdr:colOff>
      <xdr:row>30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2</xdr:row>
      <xdr:rowOff>59530</xdr:rowOff>
    </xdr:from>
    <xdr:to>
      <xdr:col>1</xdr:col>
      <xdr:colOff>365000</xdr:colOff>
      <xdr:row>6</xdr:row>
      <xdr:rowOff>166686</xdr:rowOff>
    </xdr:to>
    <xdr:pic>
      <xdr:nvPicPr>
        <xdr:cNvPr id="7" name="Picture 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905"/>
          <a:ext cx="1007938" cy="7739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11897</xdr:colOff>
      <xdr:row>1</xdr:row>
      <xdr:rowOff>11907</xdr:rowOff>
    </xdr:from>
    <xdr:to>
      <xdr:col>11</xdr:col>
      <xdr:colOff>702280</xdr:colOff>
      <xdr:row>6</xdr:row>
      <xdr:rowOff>10707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772" y="178595"/>
          <a:ext cx="12980435" cy="8322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83363</xdr:rowOff>
    </xdr:from>
    <xdr:to>
      <xdr:col>1</xdr:col>
      <xdr:colOff>559593</xdr:colOff>
      <xdr:row>6</xdr:row>
      <xdr:rowOff>25</xdr:rowOff>
    </xdr:to>
    <xdr:pic>
      <xdr:nvPicPr>
        <xdr:cNvPr id="5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63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8"/>
  <sheetViews>
    <sheetView showGridLines="0" showRowColHeaders="0" tabSelected="1" zoomScale="85" zoomScaleNormal="85" workbookViewId="0"/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1:12" customFormat="1">
      <c r="C1" s="1"/>
    </row>
    <row r="2" spans="1:12" customFormat="1"/>
    <row r="3" spans="1:12" customFormat="1"/>
    <row r="4" spans="1:12" customFormat="1"/>
    <row r="5" spans="1:12" customFormat="1">
      <c r="C5" s="1"/>
    </row>
    <row r="6" spans="1:12" customFormat="1">
      <c r="A6" s="44"/>
      <c r="B6" s="44"/>
      <c r="C6" s="179"/>
      <c r="D6" s="44"/>
      <c r="E6" s="44"/>
      <c r="F6" s="44"/>
      <c r="G6" s="44"/>
      <c r="H6" s="44"/>
      <c r="I6" s="44"/>
      <c r="J6" s="44"/>
    </row>
    <row r="7" spans="1:1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B9" s="19"/>
      <c r="C9" s="19"/>
      <c r="D9" s="18"/>
      <c r="G9" s="4"/>
    </row>
    <row r="10" spans="1:12">
      <c r="B10" s="19"/>
      <c r="C10" s="19"/>
      <c r="D10" s="18"/>
      <c r="E10" s="3"/>
      <c r="F10" s="6"/>
      <c r="G10" s="4"/>
    </row>
    <row r="11" spans="1:12">
      <c r="B11" s="19"/>
      <c r="C11" s="19"/>
      <c r="D11" s="18"/>
      <c r="E11" s="3"/>
      <c r="F11" s="6"/>
      <c r="G11" s="4"/>
    </row>
    <row r="12" spans="1:12">
      <c r="B12" s="5"/>
      <c r="C12" s="19"/>
      <c r="D12" s="5"/>
      <c r="E12" s="3"/>
      <c r="F12" s="6"/>
      <c r="G12" s="4"/>
    </row>
    <row r="13" spans="1:12">
      <c r="B13" s="5"/>
      <c r="C13" s="19"/>
      <c r="D13" s="5"/>
      <c r="E13" s="3"/>
      <c r="F13" s="6"/>
      <c r="G13" s="4"/>
    </row>
    <row r="14" spans="1:12">
      <c r="B14" s="3"/>
      <c r="C14" s="19"/>
      <c r="D14" s="5"/>
      <c r="E14" s="3"/>
      <c r="F14" s="6"/>
      <c r="G14" s="4"/>
    </row>
    <row r="15" spans="1:12">
      <c r="B15" s="3"/>
      <c r="C15" s="19"/>
      <c r="D15" s="5"/>
      <c r="E15" s="3"/>
      <c r="F15" s="6"/>
      <c r="G15" s="4"/>
    </row>
    <row r="16" spans="1:12">
      <c r="B16" s="3"/>
      <c r="C16" s="19"/>
      <c r="D16" s="5"/>
      <c r="E16" s="3"/>
      <c r="F16" s="6"/>
      <c r="G16" s="4"/>
    </row>
    <row r="17" spans="2:7">
      <c r="B17" s="3"/>
      <c r="C17" s="19"/>
      <c r="D17" s="5"/>
      <c r="E17" s="3"/>
      <c r="F17" s="6"/>
      <c r="G17" s="4"/>
    </row>
    <row r="18" spans="2:7">
      <c r="B18" s="3"/>
      <c r="C18" s="19"/>
      <c r="D18" s="5"/>
      <c r="E18" s="3"/>
      <c r="F18" s="6"/>
      <c r="G18" s="4"/>
    </row>
    <row r="19" spans="2:7">
      <c r="B19" s="3"/>
      <c r="C19" s="19"/>
      <c r="D19" s="5"/>
      <c r="E19" s="3"/>
      <c r="F19" s="6"/>
      <c r="G19" s="4"/>
    </row>
    <row r="20" spans="2:7" ht="15" customHeight="1">
      <c r="B20" s="3"/>
      <c r="C20" s="19"/>
      <c r="D20" s="5"/>
      <c r="E20" s="7"/>
      <c r="F20" s="7"/>
      <c r="G20" s="4"/>
    </row>
    <row r="21" spans="2:7" ht="15" customHeight="1">
      <c r="B21" s="3"/>
      <c r="C21" s="19"/>
      <c r="D21" s="5"/>
      <c r="E21" s="7"/>
      <c r="F21" s="7"/>
      <c r="G21" s="4"/>
    </row>
    <row r="22" spans="2:7" ht="15" customHeight="1">
      <c r="B22" s="3"/>
      <c r="C22" s="19"/>
      <c r="D22" s="5"/>
      <c r="E22" s="4"/>
      <c r="F22" s="4"/>
      <c r="G22" s="4"/>
    </row>
    <row r="23" spans="2:7" ht="15" customHeight="1">
      <c r="B23" s="3"/>
      <c r="C23" s="19"/>
      <c r="D23" s="36"/>
      <c r="E23" s="4"/>
      <c r="F23" s="4"/>
      <c r="G23" s="4"/>
    </row>
    <row r="24" spans="2:7" ht="15" customHeight="1">
      <c r="B24" s="5"/>
      <c r="C24" s="19"/>
      <c r="D24" s="5"/>
      <c r="E24" s="4"/>
      <c r="F24" s="4"/>
      <c r="G24" s="4"/>
    </row>
    <row r="25" spans="2:7" ht="15" customHeight="1">
      <c r="B25" s="5"/>
      <c r="C25" s="19"/>
      <c r="D25" s="5"/>
      <c r="E25" s="4"/>
      <c r="F25" s="4"/>
      <c r="G25" s="4"/>
    </row>
    <row r="26" spans="2:7" ht="15" customHeight="1">
      <c r="B26" s="5"/>
      <c r="C26" s="19"/>
      <c r="D26" s="5"/>
      <c r="E26" s="4"/>
      <c r="F26" s="4"/>
      <c r="G26" s="4"/>
    </row>
    <row r="27" spans="2:7" ht="15" customHeight="1">
      <c r="B27" s="5"/>
      <c r="C27" s="19"/>
      <c r="D27" s="5"/>
      <c r="E27" s="4"/>
      <c r="F27" s="4"/>
      <c r="G27" s="4"/>
    </row>
    <row r="28" spans="2:7" ht="15" customHeight="1">
      <c r="B28" s="5"/>
      <c r="C28" s="19"/>
      <c r="D28" s="5"/>
      <c r="E28" s="4"/>
      <c r="F28" s="4"/>
      <c r="G28" s="4"/>
    </row>
    <row r="29" spans="2:7" ht="15" customHeight="1">
      <c r="B29" s="5"/>
      <c r="C29" s="19"/>
      <c r="D29" s="5"/>
      <c r="E29" s="4"/>
      <c r="F29" s="4"/>
      <c r="G29" s="4"/>
    </row>
    <row r="30" spans="2:7" ht="15" customHeight="1">
      <c r="B30" s="5"/>
      <c r="C30" s="19"/>
      <c r="D30" s="5"/>
      <c r="E30" s="4"/>
      <c r="F30" s="4"/>
      <c r="G30" s="4"/>
    </row>
    <row r="31" spans="2:7" ht="15" customHeight="1">
      <c r="B31" s="21"/>
      <c r="C31" s="19"/>
      <c r="D31" s="5"/>
      <c r="E31"/>
      <c r="F31" s="4"/>
      <c r="G31" s="4"/>
    </row>
    <row r="32" spans="2:7" ht="15" customHeight="1">
      <c r="B32" s="21"/>
      <c r="C32"/>
      <c r="D32" s="5"/>
      <c r="E32" s="4"/>
      <c r="F32" s="4"/>
      <c r="G32" s="4"/>
    </row>
    <row r="33" spans="2:4" ht="15" customHeight="1">
      <c r="B33" s="21"/>
      <c r="C33" s="19"/>
      <c r="D33" s="5"/>
    </row>
    <row r="34" spans="2:4">
      <c r="B34" s="21"/>
      <c r="C34" s="19"/>
      <c r="D34" s="5"/>
    </row>
    <row r="35" spans="2:4">
      <c r="B35" s="19"/>
      <c r="C35" s="19"/>
      <c r="D35" s="18"/>
    </row>
    <row r="36" spans="2:4">
      <c r="B36" s="19"/>
      <c r="C36" s="19"/>
      <c r="D36" s="18"/>
    </row>
    <row r="37" spans="2:4">
      <c r="B37" s="19"/>
      <c r="C37"/>
      <c r="D37" s="18"/>
    </row>
    <row r="38" spans="2:4">
      <c r="C38" s="19"/>
    </row>
  </sheetData>
  <sheetProtection password="8FFA" sheet="1" objects="1" scenarios="1"/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X13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9.140625" defaultRowHeight="12.75"/>
  <cols>
    <col min="1" max="2" width="9.7109375" customWidth="1"/>
    <col min="3" max="3" width="31.42578125" customWidth="1"/>
    <col min="4" max="4" width="25.5703125" customWidth="1"/>
    <col min="5" max="12" width="16.7109375" customWidth="1"/>
    <col min="13" max="13" width="15.42578125" customWidth="1"/>
    <col min="14" max="18" width="12.7109375" customWidth="1"/>
  </cols>
  <sheetData>
    <row r="1" spans="3:13">
      <c r="C1" s="1"/>
    </row>
    <row r="5" spans="3:13">
      <c r="C5" s="1"/>
    </row>
    <row r="7" spans="3:13" ht="13.5" thickBot="1"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3:13" ht="20.25" customHeight="1" thickTop="1">
      <c r="C8" s="259" t="s">
        <v>274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</row>
    <row r="9" spans="3:13" ht="12.75" customHeight="1"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3:13" ht="12.75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  <row r="11" spans="3:13">
      <c r="C11" s="1"/>
    </row>
    <row r="12" spans="3:13">
      <c r="C12" s="1"/>
    </row>
    <row r="13" spans="3:13" ht="12.75" customHeight="1">
      <c r="C13" s="331" t="s">
        <v>275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</row>
    <row r="14" spans="3:13"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</row>
    <row r="15" spans="3:13"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</row>
    <row r="16" spans="3:13" ht="30" customHeight="1"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</row>
    <row r="17" spans="3:14"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34"/>
    </row>
    <row r="18" spans="3:14"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34"/>
    </row>
    <row r="19" spans="3:14">
      <c r="C19" s="1"/>
    </row>
    <row r="20" spans="3:14">
      <c r="C20" s="1"/>
      <c r="D20" s="332" t="s">
        <v>33</v>
      </c>
      <c r="E20" s="333"/>
      <c r="F20" s="333"/>
    </row>
    <row r="21" spans="3:14">
      <c r="C21" s="209" t="s">
        <v>105</v>
      </c>
      <c r="D21" s="211" t="s">
        <v>110</v>
      </c>
      <c r="E21" s="211" t="s">
        <v>38</v>
      </c>
      <c r="F21" s="211" t="s">
        <v>113</v>
      </c>
    </row>
    <row r="22" spans="3:14" ht="12.75" customHeight="1">
      <c r="C22" s="206" t="s">
        <v>135</v>
      </c>
      <c r="D22" s="230">
        <v>66.282449</v>
      </c>
      <c r="E22" s="230">
        <v>55.99</v>
      </c>
      <c r="F22" s="210">
        <v>0.8447183356185286</v>
      </c>
    </row>
    <row r="23" spans="3:14" ht="12.75" customHeight="1">
      <c r="C23" s="208" t="s">
        <v>136</v>
      </c>
      <c r="D23" s="230">
        <v>15.806037999999999</v>
      </c>
      <c r="E23" s="230">
        <v>14.759301000000001</v>
      </c>
      <c r="F23" s="210">
        <v>0.93377613036233376</v>
      </c>
    </row>
    <row r="24" spans="3:14" ht="12.75" customHeight="1">
      <c r="C24" s="208" t="s">
        <v>137</v>
      </c>
      <c r="D24" s="230">
        <v>3.222877</v>
      </c>
      <c r="E24" s="230">
        <v>2.437233</v>
      </c>
      <c r="F24" s="210">
        <v>0.75622898422744644</v>
      </c>
    </row>
    <row r="25" spans="3:14" ht="12.75" customHeight="1">
      <c r="C25" s="231" t="s">
        <v>138</v>
      </c>
      <c r="D25" s="230">
        <v>9.0616000000000002E-2</v>
      </c>
      <c r="E25" s="230">
        <v>8.4104999999999999E-2</v>
      </c>
      <c r="F25" s="210">
        <v>0.92814734704687907</v>
      </c>
    </row>
    <row r="26" spans="3:14" ht="12.75" customHeight="1"/>
    <row r="27" spans="3:14" ht="12.75" customHeight="1"/>
    <row r="28" spans="3:14" ht="12.75" customHeight="1"/>
    <row r="29" spans="3:14" ht="12.75" customHeight="1"/>
    <row r="30" spans="3:14" ht="12.75" customHeight="1"/>
    <row r="31" spans="3:14" ht="12.75" customHeight="1"/>
    <row r="32" spans="3:14" ht="12.75" customHeight="1"/>
    <row r="33" spans="3:23" ht="12.75" customHeight="1"/>
    <row r="40" spans="3:23">
      <c r="C40" s="1"/>
    </row>
    <row r="41" spans="3:23">
      <c r="C41" s="1"/>
    </row>
    <row r="43" spans="3:23" ht="52.5" customHeight="1">
      <c r="C43" s="286" t="s">
        <v>105</v>
      </c>
      <c r="D43" s="287"/>
      <c r="E43" s="105" t="s">
        <v>152</v>
      </c>
      <c r="F43" s="105" t="s">
        <v>144</v>
      </c>
      <c r="G43" s="105" t="s">
        <v>151</v>
      </c>
      <c r="H43" s="105" t="s">
        <v>146</v>
      </c>
      <c r="I43" s="105" t="s">
        <v>147</v>
      </c>
      <c r="J43" s="105" t="s">
        <v>148</v>
      </c>
      <c r="K43" s="105" t="s">
        <v>149</v>
      </c>
      <c r="L43" s="105" t="s">
        <v>150</v>
      </c>
      <c r="M43" s="105" t="s">
        <v>33</v>
      </c>
    </row>
    <row r="44" spans="3:23" ht="20.100000000000001" customHeight="1">
      <c r="C44" s="326" t="s">
        <v>135</v>
      </c>
      <c r="D44" s="109" t="s">
        <v>110</v>
      </c>
      <c r="E44" s="120">
        <v>21039664</v>
      </c>
      <c r="F44" s="120">
        <v>8322337</v>
      </c>
      <c r="G44" s="120">
        <v>8327151</v>
      </c>
      <c r="H44" s="120">
        <v>8840976</v>
      </c>
      <c r="I44" s="120">
        <v>11478823</v>
      </c>
      <c r="J44" s="120">
        <v>4339206</v>
      </c>
      <c r="K44" s="120">
        <v>2192295</v>
      </c>
      <c r="L44" s="120">
        <v>1741997</v>
      </c>
      <c r="M44" s="251">
        <v>66282449</v>
      </c>
    </row>
    <row r="45" spans="3:23" ht="20.100000000000001" customHeight="1">
      <c r="C45" s="327"/>
      <c r="D45" s="73" t="s">
        <v>38</v>
      </c>
      <c r="E45" s="90">
        <v>21037268</v>
      </c>
      <c r="F45" s="90">
        <v>8314229</v>
      </c>
      <c r="G45" s="90">
        <v>8315770</v>
      </c>
      <c r="H45" s="90">
        <v>8828413</v>
      </c>
      <c r="I45" s="90">
        <v>11347598</v>
      </c>
      <c r="J45" s="90">
        <v>4339138</v>
      </c>
      <c r="K45" s="90">
        <v>2191559</v>
      </c>
      <c r="L45" s="90">
        <v>1740385</v>
      </c>
      <c r="M45" s="251">
        <v>66114360</v>
      </c>
      <c r="P45" s="190"/>
      <c r="Q45" s="190"/>
      <c r="R45" s="190"/>
      <c r="S45" s="190"/>
      <c r="T45" s="190"/>
      <c r="U45" s="190"/>
      <c r="V45" s="190"/>
      <c r="W45" s="190"/>
    </row>
    <row r="46" spans="3:23" ht="20.100000000000001" customHeight="1">
      <c r="C46" s="328"/>
      <c r="D46" s="92" t="s">
        <v>113</v>
      </c>
      <c r="E46" s="121">
        <v>0.99990000000000001</v>
      </c>
      <c r="F46" s="121">
        <v>0.999</v>
      </c>
      <c r="G46" s="121">
        <v>0.99860000000000004</v>
      </c>
      <c r="H46" s="121">
        <v>0.99860000000000004</v>
      </c>
      <c r="I46" s="121">
        <v>0.98860000000000003</v>
      </c>
      <c r="J46" s="121">
        <v>1</v>
      </c>
      <c r="K46" s="121">
        <v>0.99970000000000003</v>
      </c>
      <c r="L46" s="121">
        <v>0.99909999999999999</v>
      </c>
      <c r="M46" s="252">
        <v>0.99746404964608348</v>
      </c>
      <c r="P46" s="190"/>
      <c r="Q46" s="190"/>
      <c r="R46" s="190"/>
      <c r="S46" s="190"/>
      <c r="T46" s="190"/>
      <c r="U46" s="190"/>
      <c r="V46" s="190"/>
      <c r="W46" s="190"/>
    </row>
    <row r="47" spans="3:23" ht="20.100000000000001" customHeight="1">
      <c r="C47" s="329" t="s">
        <v>138</v>
      </c>
      <c r="D47" s="109" t="s">
        <v>110</v>
      </c>
      <c r="E47" s="122">
        <v>14220</v>
      </c>
      <c r="F47" s="122">
        <v>0</v>
      </c>
      <c r="G47" s="122">
        <v>0</v>
      </c>
      <c r="H47" s="122">
        <v>0</v>
      </c>
      <c r="I47" s="122">
        <v>0</v>
      </c>
      <c r="J47" s="122">
        <v>76396</v>
      </c>
      <c r="K47" s="122">
        <v>0</v>
      </c>
      <c r="L47" s="122">
        <v>0</v>
      </c>
      <c r="M47" s="251">
        <v>90616</v>
      </c>
      <c r="P47" s="239"/>
      <c r="Q47" s="239"/>
      <c r="R47" s="239"/>
      <c r="S47" s="239"/>
      <c r="T47" s="239"/>
      <c r="U47" s="239"/>
      <c r="V47" s="239"/>
      <c r="W47" s="239"/>
    </row>
    <row r="48" spans="3:23" ht="20.100000000000001" customHeight="1">
      <c r="C48" s="327"/>
      <c r="D48" s="73" t="s">
        <v>38</v>
      </c>
      <c r="E48" s="90">
        <v>12959</v>
      </c>
      <c r="F48" s="90">
        <v>0</v>
      </c>
      <c r="G48" s="90">
        <v>0</v>
      </c>
      <c r="H48" s="90">
        <v>0</v>
      </c>
      <c r="I48" s="90">
        <v>0</v>
      </c>
      <c r="J48" s="90">
        <v>71146</v>
      </c>
      <c r="K48" s="90">
        <v>0</v>
      </c>
      <c r="L48" s="90">
        <v>0</v>
      </c>
      <c r="M48" s="251">
        <v>84105</v>
      </c>
      <c r="P48" s="190"/>
      <c r="U48" s="190"/>
    </row>
    <row r="49" spans="3:23" ht="20.100000000000001" customHeight="1">
      <c r="C49" s="328"/>
      <c r="D49" s="92" t="s">
        <v>113</v>
      </c>
      <c r="E49" s="121">
        <v>0.91139999999999999</v>
      </c>
      <c r="F49" s="121" t="s">
        <v>118</v>
      </c>
      <c r="G49" s="121" t="s">
        <v>118</v>
      </c>
      <c r="H49" s="121" t="s">
        <v>118</v>
      </c>
      <c r="I49" s="121" t="s">
        <v>118</v>
      </c>
      <c r="J49" s="121">
        <v>0.93130000000000002</v>
      </c>
      <c r="K49" s="121" t="s">
        <v>118</v>
      </c>
      <c r="L49" s="121" t="s">
        <v>118</v>
      </c>
      <c r="M49" s="252">
        <v>0.92814734704687918</v>
      </c>
      <c r="P49" s="190"/>
      <c r="U49" s="190"/>
    </row>
    <row r="50" spans="3:23" ht="20.100000000000001" customHeight="1">
      <c r="C50" s="329" t="s">
        <v>136</v>
      </c>
      <c r="D50" s="109" t="s">
        <v>110</v>
      </c>
      <c r="E50" s="122">
        <v>3582290</v>
      </c>
      <c r="F50" s="122">
        <v>1908770</v>
      </c>
      <c r="G50" s="122">
        <v>1470941</v>
      </c>
      <c r="H50" s="122">
        <v>2815894</v>
      </c>
      <c r="I50" s="122">
        <v>3790693</v>
      </c>
      <c r="J50" s="122">
        <v>1147203</v>
      </c>
      <c r="K50" s="122">
        <v>697753</v>
      </c>
      <c r="L50" s="122">
        <v>392494</v>
      </c>
      <c r="M50" s="251">
        <v>15806038</v>
      </c>
      <c r="P50" s="239"/>
      <c r="U50" s="239"/>
    </row>
    <row r="51" spans="3:23" ht="20.100000000000001" customHeight="1">
      <c r="C51" s="327"/>
      <c r="D51" s="73" t="s">
        <v>38</v>
      </c>
      <c r="E51" s="90">
        <v>3250413</v>
      </c>
      <c r="F51" s="90">
        <v>1826289</v>
      </c>
      <c r="G51" s="90">
        <v>1422948</v>
      </c>
      <c r="H51" s="90">
        <v>2725389</v>
      </c>
      <c r="I51" s="90">
        <v>3507020</v>
      </c>
      <c r="J51" s="90">
        <v>1115194</v>
      </c>
      <c r="K51" s="90">
        <v>695242</v>
      </c>
      <c r="L51" s="90">
        <v>216806</v>
      </c>
      <c r="M51" s="251">
        <v>14759301</v>
      </c>
      <c r="P51" s="190"/>
      <c r="Q51" s="190"/>
      <c r="R51" s="190"/>
      <c r="S51" s="190"/>
      <c r="T51" s="190"/>
      <c r="U51" s="190"/>
      <c r="V51" s="190"/>
      <c r="W51" s="190"/>
    </row>
    <row r="52" spans="3:23" ht="20.100000000000001" customHeight="1">
      <c r="C52" s="328"/>
      <c r="D52" s="92" t="s">
        <v>113</v>
      </c>
      <c r="E52" s="121">
        <v>0.90739999999999998</v>
      </c>
      <c r="F52" s="121">
        <v>0.95679999999999998</v>
      </c>
      <c r="G52" s="121">
        <v>0.96740000000000004</v>
      </c>
      <c r="H52" s="121">
        <v>0.96789999999999998</v>
      </c>
      <c r="I52" s="121">
        <v>0.92520000000000002</v>
      </c>
      <c r="J52" s="121">
        <v>0.97209999999999996</v>
      </c>
      <c r="K52" s="121">
        <v>0.99639999999999995</v>
      </c>
      <c r="L52" s="121">
        <v>0.5524</v>
      </c>
      <c r="M52" s="252">
        <v>0.93377613036233365</v>
      </c>
      <c r="P52" s="240"/>
      <c r="Q52" s="190"/>
      <c r="R52" s="190"/>
      <c r="S52" s="190"/>
      <c r="T52" s="190"/>
      <c r="U52" s="190"/>
      <c r="V52" s="190"/>
      <c r="W52" s="190"/>
    </row>
    <row r="53" spans="3:23" ht="20.100000000000001" customHeight="1">
      <c r="C53" s="329" t="s">
        <v>137</v>
      </c>
      <c r="D53" s="109" t="s">
        <v>110</v>
      </c>
      <c r="E53" s="122">
        <v>1472240</v>
      </c>
      <c r="F53" s="122">
        <v>736825</v>
      </c>
      <c r="G53" s="122">
        <v>290035</v>
      </c>
      <c r="H53" s="122">
        <v>505925</v>
      </c>
      <c r="I53" s="122">
        <v>3271</v>
      </c>
      <c r="J53" s="122">
        <v>2594</v>
      </c>
      <c r="K53" s="122">
        <v>0</v>
      </c>
      <c r="L53" s="122">
        <v>211987</v>
      </c>
      <c r="M53" s="251">
        <v>3222877</v>
      </c>
      <c r="P53" s="241"/>
      <c r="Q53" s="239"/>
      <c r="R53" s="239"/>
      <c r="S53" s="239"/>
      <c r="T53" s="239"/>
      <c r="U53" s="239"/>
      <c r="V53" s="239"/>
      <c r="W53" s="239"/>
    </row>
    <row r="54" spans="3:23" ht="20.100000000000001" customHeight="1">
      <c r="C54" s="327"/>
      <c r="D54" s="73" t="s">
        <v>38</v>
      </c>
      <c r="E54" s="90">
        <v>1110979</v>
      </c>
      <c r="F54" s="90">
        <v>652079</v>
      </c>
      <c r="G54" s="90">
        <v>247594</v>
      </c>
      <c r="H54" s="90">
        <v>370619</v>
      </c>
      <c r="I54" s="90">
        <v>3157</v>
      </c>
      <c r="J54" s="90">
        <v>2594</v>
      </c>
      <c r="K54" s="90">
        <v>0</v>
      </c>
      <c r="L54" s="90">
        <v>50211</v>
      </c>
      <c r="M54" s="251">
        <v>2437233</v>
      </c>
      <c r="P54" s="240"/>
      <c r="Q54" s="190"/>
      <c r="R54" s="190"/>
      <c r="S54" s="190"/>
      <c r="T54" s="190"/>
      <c r="U54" s="190"/>
      <c r="W54" s="190"/>
    </row>
    <row r="55" spans="3:23" ht="20.100000000000001" customHeight="1">
      <c r="C55" s="328"/>
      <c r="D55" s="92" t="s">
        <v>113</v>
      </c>
      <c r="E55" s="159">
        <v>0.75460000000000005</v>
      </c>
      <c r="F55" s="121">
        <v>0.88500000000000001</v>
      </c>
      <c r="G55" s="123">
        <v>0.85370000000000001</v>
      </c>
      <c r="H55" s="123">
        <v>0.73260000000000003</v>
      </c>
      <c r="I55" s="121">
        <v>0.96499999999999997</v>
      </c>
      <c r="J55" s="121">
        <v>1</v>
      </c>
      <c r="K55" s="123" t="s">
        <v>118</v>
      </c>
      <c r="L55" s="123">
        <v>0.2369</v>
      </c>
      <c r="M55" s="252">
        <v>0.75622898422744644</v>
      </c>
      <c r="P55" s="240"/>
      <c r="Q55" s="190"/>
      <c r="R55" s="190"/>
      <c r="S55" s="190"/>
      <c r="T55" s="190"/>
      <c r="U55" s="190"/>
      <c r="W55" s="190"/>
    </row>
    <row r="56" spans="3:23" ht="20.100000000000001" customHeight="1">
      <c r="C56" s="321" t="s">
        <v>126</v>
      </c>
      <c r="D56" s="124" t="s">
        <v>110</v>
      </c>
      <c r="E56" s="125">
        <v>26108414</v>
      </c>
      <c r="F56" s="125">
        <v>10967932</v>
      </c>
      <c r="G56" s="125">
        <v>10088127</v>
      </c>
      <c r="H56" s="125">
        <v>12162795</v>
      </c>
      <c r="I56" s="125">
        <v>15272787</v>
      </c>
      <c r="J56" s="125">
        <v>5565399</v>
      </c>
      <c r="K56" s="125">
        <v>2890048</v>
      </c>
      <c r="L56" s="125">
        <v>2346478</v>
      </c>
      <c r="M56" s="125">
        <v>85401980</v>
      </c>
      <c r="P56" s="239"/>
      <c r="Q56" s="239"/>
      <c r="R56" s="239"/>
      <c r="S56" s="239"/>
      <c r="T56" s="239"/>
      <c r="U56" s="239"/>
      <c r="W56" s="239"/>
    </row>
    <row r="57" spans="3:23" ht="20.100000000000001" customHeight="1">
      <c r="C57" s="322"/>
      <c r="D57" s="74" t="s">
        <v>38</v>
      </c>
      <c r="E57" s="91">
        <v>25411619</v>
      </c>
      <c r="F57" s="91">
        <v>10792597</v>
      </c>
      <c r="G57" s="91">
        <v>9986312</v>
      </c>
      <c r="H57" s="91">
        <v>11924421</v>
      </c>
      <c r="I57" s="91">
        <v>14857775</v>
      </c>
      <c r="J57" s="91">
        <v>5528072</v>
      </c>
      <c r="K57" s="91">
        <v>2886801</v>
      </c>
      <c r="L57" s="91">
        <v>2007402</v>
      </c>
      <c r="M57" s="91">
        <v>83394999</v>
      </c>
      <c r="P57" s="190"/>
      <c r="Q57" s="190"/>
      <c r="R57" s="190"/>
      <c r="S57" s="190"/>
      <c r="T57" s="190"/>
      <c r="U57" s="190"/>
      <c r="V57" s="190"/>
      <c r="W57" s="190"/>
    </row>
    <row r="58" spans="3:23" ht="20.100000000000001" customHeight="1">
      <c r="C58" s="323"/>
      <c r="D58" s="126" t="s">
        <v>113</v>
      </c>
      <c r="E58" s="127">
        <v>0.97331147728850942</v>
      </c>
      <c r="F58" s="127">
        <v>0.98401385055997792</v>
      </c>
      <c r="G58" s="127">
        <v>0.98990744267989494</v>
      </c>
      <c r="H58" s="127">
        <v>0.98040137978153874</v>
      </c>
      <c r="I58" s="127">
        <v>0.97282670150510187</v>
      </c>
      <c r="J58" s="127">
        <v>0.99329302355500482</v>
      </c>
      <c r="K58" s="127">
        <v>0.99887648924862149</v>
      </c>
      <c r="L58" s="127">
        <v>0.85549576855184661</v>
      </c>
      <c r="M58" s="127">
        <v>0.97649959637938133</v>
      </c>
      <c r="P58" s="190"/>
      <c r="Q58" s="190"/>
      <c r="R58" s="190"/>
      <c r="S58" s="190"/>
      <c r="T58" s="190"/>
      <c r="U58" s="190"/>
      <c r="V58" s="190"/>
      <c r="W58" s="190"/>
    </row>
    <row r="59" spans="3:23">
      <c r="P59" s="239"/>
      <c r="Q59" s="239"/>
      <c r="R59" s="239"/>
      <c r="S59" s="239"/>
      <c r="T59" s="239"/>
      <c r="U59" s="239"/>
      <c r="V59" s="239"/>
      <c r="W59" s="239"/>
    </row>
    <row r="60" spans="3:23">
      <c r="C60" s="149" t="s">
        <v>255</v>
      </c>
    </row>
    <row r="63" spans="3:23" ht="30" customHeight="1">
      <c r="C63" s="319" t="s">
        <v>133</v>
      </c>
      <c r="D63" s="320"/>
      <c r="E63" s="320"/>
      <c r="F63" s="320"/>
      <c r="G63" s="320"/>
      <c r="H63" s="320"/>
      <c r="I63" s="320"/>
      <c r="J63" s="320"/>
      <c r="K63" s="320"/>
      <c r="L63" s="320"/>
      <c r="M63" s="320"/>
    </row>
    <row r="64" spans="3:23" ht="42.75" customHeight="1">
      <c r="C64" s="324" t="s">
        <v>105</v>
      </c>
      <c r="D64" s="325"/>
      <c r="E64" s="105" t="s">
        <v>152</v>
      </c>
      <c r="F64" s="105" t="s">
        <v>144</v>
      </c>
      <c r="G64" s="105" t="s">
        <v>151</v>
      </c>
      <c r="H64" s="105" t="s">
        <v>146</v>
      </c>
      <c r="I64" s="105" t="s">
        <v>147</v>
      </c>
      <c r="J64" s="105" t="s">
        <v>148</v>
      </c>
      <c r="K64" s="105" t="s">
        <v>149</v>
      </c>
      <c r="L64" s="105" t="s">
        <v>150</v>
      </c>
      <c r="M64" s="207" t="s">
        <v>33</v>
      </c>
    </row>
    <row r="65" spans="3:24" ht="15" customHeight="1">
      <c r="C65" s="326" t="s">
        <v>135</v>
      </c>
      <c r="D65" s="109" t="s">
        <v>110</v>
      </c>
      <c r="E65" s="120">
        <v>4849429</v>
      </c>
      <c r="F65" s="120">
        <v>2264982</v>
      </c>
      <c r="G65" s="120">
        <v>1144516</v>
      </c>
      <c r="H65" s="120">
        <v>2785263</v>
      </c>
      <c r="I65" s="120">
        <v>2700128</v>
      </c>
      <c r="J65" s="120">
        <v>891019</v>
      </c>
      <c r="K65" s="120">
        <v>486701</v>
      </c>
      <c r="L65" s="120">
        <v>804653</v>
      </c>
      <c r="M65" s="251">
        <v>15926691</v>
      </c>
      <c r="Q65" s="190"/>
      <c r="R65" s="190"/>
      <c r="S65" s="190"/>
      <c r="T65" s="190"/>
      <c r="U65" s="190"/>
      <c r="V65" s="190"/>
      <c r="W65" s="190"/>
      <c r="X65" s="190"/>
    </row>
    <row r="66" spans="3:24" ht="15" customHeight="1">
      <c r="C66" s="327"/>
      <c r="D66" s="73" t="s">
        <v>38</v>
      </c>
      <c r="E66" s="90">
        <v>4847041</v>
      </c>
      <c r="F66" s="90">
        <v>2264917</v>
      </c>
      <c r="G66" s="90">
        <v>1142538</v>
      </c>
      <c r="H66" s="90">
        <v>2784818</v>
      </c>
      <c r="I66" s="90">
        <v>2698535</v>
      </c>
      <c r="J66" s="90">
        <v>890972</v>
      </c>
      <c r="K66" s="90">
        <v>486078</v>
      </c>
      <c r="L66" s="90">
        <v>803043</v>
      </c>
      <c r="M66" s="253">
        <v>15917942</v>
      </c>
      <c r="Q66" s="190"/>
      <c r="R66" s="190"/>
      <c r="S66" s="190"/>
      <c r="T66" s="190"/>
      <c r="U66" s="190"/>
      <c r="V66" s="190"/>
      <c r="W66" s="190"/>
      <c r="X66" s="190"/>
    </row>
    <row r="67" spans="3:24" ht="15" customHeight="1">
      <c r="C67" s="328"/>
      <c r="D67" s="92" t="s">
        <v>113</v>
      </c>
      <c r="E67" s="121">
        <v>0.99950000000000006</v>
      </c>
      <c r="F67" s="121">
        <v>1</v>
      </c>
      <c r="G67" s="121">
        <v>0.99829999999999997</v>
      </c>
      <c r="H67" s="121">
        <v>0.99980000000000002</v>
      </c>
      <c r="I67" s="121">
        <v>0.99939999999999996</v>
      </c>
      <c r="J67" s="121">
        <v>0.99990000000000001</v>
      </c>
      <c r="K67" s="121">
        <v>0.99870000000000003</v>
      </c>
      <c r="L67" s="121">
        <v>0.998</v>
      </c>
      <c r="M67" s="252">
        <v>0.99945067057557657</v>
      </c>
      <c r="Q67" s="239"/>
      <c r="R67" s="239"/>
      <c r="S67" s="239"/>
      <c r="T67" s="239"/>
      <c r="U67" s="239"/>
      <c r="V67" s="239"/>
      <c r="W67" s="239"/>
      <c r="X67" s="239"/>
    </row>
    <row r="68" spans="3:24" ht="15" customHeight="1">
      <c r="C68" s="329" t="s">
        <v>138</v>
      </c>
      <c r="D68" s="109" t="s">
        <v>110</v>
      </c>
      <c r="E68" s="122">
        <v>14220</v>
      </c>
      <c r="F68" s="122">
        <v>0</v>
      </c>
      <c r="G68" s="122">
        <v>0</v>
      </c>
      <c r="H68" s="122">
        <v>0</v>
      </c>
      <c r="I68" s="122">
        <v>0</v>
      </c>
      <c r="J68" s="122">
        <v>76396</v>
      </c>
      <c r="K68" s="122">
        <v>0</v>
      </c>
      <c r="L68" s="122">
        <v>0</v>
      </c>
      <c r="M68" s="251">
        <v>90616</v>
      </c>
      <c r="Q68" s="190"/>
      <c r="V68" s="190"/>
    </row>
    <row r="69" spans="3:24" ht="15" customHeight="1">
      <c r="C69" s="327"/>
      <c r="D69" s="73" t="s">
        <v>38</v>
      </c>
      <c r="E69" s="90">
        <v>12959</v>
      </c>
      <c r="F69" s="90">
        <v>0</v>
      </c>
      <c r="G69" s="90">
        <v>0</v>
      </c>
      <c r="H69" s="90">
        <v>0</v>
      </c>
      <c r="I69" s="90">
        <v>0</v>
      </c>
      <c r="J69" s="90">
        <v>71146</v>
      </c>
      <c r="K69" s="90">
        <v>0</v>
      </c>
      <c r="L69" s="90">
        <v>0</v>
      </c>
      <c r="M69" s="253">
        <v>84105</v>
      </c>
      <c r="Q69" s="190"/>
      <c r="V69" s="190"/>
    </row>
    <row r="70" spans="3:24" ht="15" customHeight="1">
      <c r="C70" s="328"/>
      <c r="D70" s="92" t="s">
        <v>113</v>
      </c>
      <c r="E70" s="121">
        <v>0.91139999999999999</v>
      </c>
      <c r="F70" s="121" t="s">
        <v>118</v>
      </c>
      <c r="G70" s="121" t="s">
        <v>118</v>
      </c>
      <c r="H70" s="121" t="s">
        <v>118</v>
      </c>
      <c r="I70" s="121" t="s">
        <v>118</v>
      </c>
      <c r="J70" s="121">
        <v>0.93130000000000002</v>
      </c>
      <c r="K70" s="121" t="s">
        <v>118</v>
      </c>
      <c r="L70" s="121" t="s">
        <v>118</v>
      </c>
      <c r="M70" s="252">
        <v>0.92814734704687918</v>
      </c>
      <c r="Q70" s="239"/>
      <c r="V70" s="239"/>
    </row>
    <row r="71" spans="3:24" ht="15" customHeight="1">
      <c r="C71" s="329" t="s">
        <v>136</v>
      </c>
      <c r="D71" s="109" t="s">
        <v>110</v>
      </c>
      <c r="E71" s="122">
        <v>2987290</v>
      </c>
      <c r="F71" s="122">
        <v>1167210</v>
      </c>
      <c r="G71" s="122">
        <v>1283233</v>
      </c>
      <c r="H71" s="122">
        <v>1260516</v>
      </c>
      <c r="I71" s="122">
        <v>3616651</v>
      </c>
      <c r="J71" s="122">
        <v>1098978</v>
      </c>
      <c r="K71" s="122">
        <v>570978</v>
      </c>
      <c r="L71" s="122">
        <v>355682</v>
      </c>
      <c r="M71" s="251">
        <v>12340538</v>
      </c>
      <c r="Q71" s="190"/>
      <c r="R71" s="190"/>
      <c r="S71" s="190"/>
      <c r="T71" s="190"/>
      <c r="U71" s="190"/>
      <c r="V71" s="190"/>
      <c r="W71" s="190"/>
      <c r="X71" s="190"/>
    </row>
    <row r="72" spans="3:24" ht="15" customHeight="1">
      <c r="C72" s="327"/>
      <c r="D72" s="73" t="s">
        <v>38</v>
      </c>
      <c r="E72" s="90">
        <v>2657739</v>
      </c>
      <c r="F72" s="90">
        <v>1094177</v>
      </c>
      <c r="G72" s="90">
        <v>1244458</v>
      </c>
      <c r="H72" s="90">
        <v>1182096</v>
      </c>
      <c r="I72" s="90">
        <v>3497716</v>
      </c>
      <c r="J72" s="90">
        <v>1067462</v>
      </c>
      <c r="K72" s="90">
        <v>569168</v>
      </c>
      <c r="L72" s="90">
        <v>203137</v>
      </c>
      <c r="M72" s="253">
        <v>11515953</v>
      </c>
      <c r="Q72" s="190"/>
      <c r="R72" s="190"/>
      <c r="S72" s="190"/>
      <c r="T72" s="190"/>
      <c r="U72" s="190"/>
      <c r="V72" s="190"/>
      <c r="W72" s="190"/>
      <c r="X72" s="190"/>
    </row>
    <row r="73" spans="3:24" ht="15" customHeight="1">
      <c r="C73" s="328"/>
      <c r="D73" s="92" t="s">
        <v>113</v>
      </c>
      <c r="E73" s="121">
        <v>0.88970000000000005</v>
      </c>
      <c r="F73" s="121">
        <v>0.93740000000000001</v>
      </c>
      <c r="G73" s="121">
        <v>0.9698</v>
      </c>
      <c r="H73" s="121">
        <v>0.93779999999999997</v>
      </c>
      <c r="I73" s="121">
        <v>0.96709999999999996</v>
      </c>
      <c r="J73" s="121">
        <v>0.97130000000000005</v>
      </c>
      <c r="K73" s="121">
        <v>0.99680000000000002</v>
      </c>
      <c r="L73" s="121">
        <v>0.57110000000000005</v>
      </c>
      <c r="M73" s="252">
        <v>0.9331807900109379</v>
      </c>
      <c r="Q73" s="239"/>
      <c r="R73" s="239"/>
      <c r="S73" s="239"/>
      <c r="T73" s="239"/>
      <c r="U73" s="239"/>
      <c r="V73" s="239"/>
      <c r="W73" s="239"/>
      <c r="X73" s="239"/>
    </row>
    <row r="74" spans="3:24" ht="15" customHeight="1">
      <c r="C74" s="329" t="s">
        <v>137</v>
      </c>
      <c r="D74" s="109" t="s">
        <v>110</v>
      </c>
      <c r="E74" s="122">
        <v>818687</v>
      </c>
      <c r="F74" s="122">
        <v>479325</v>
      </c>
      <c r="G74" s="122">
        <v>204752</v>
      </c>
      <c r="H74" s="122">
        <v>301465</v>
      </c>
      <c r="I74" s="122">
        <v>3271</v>
      </c>
      <c r="J74" s="122">
        <v>2594</v>
      </c>
      <c r="K74" s="122">
        <v>0</v>
      </c>
      <c r="L74" s="122">
        <v>99159</v>
      </c>
      <c r="M74" s="251">
        <v>1909253</v>
      </c>
      <c r="Q74" s="190"/>
      <c r="R74" s="190"/>
      <c r="S74" s="190"/>
      <c r="T74" s="190"/>
      <c r="U74" s="190"/>
      <c r="V74" s="190"/>
      <c r="X74" s="190"/>
    </row>
    <row r="75" spans="3:24" ht="15" customHeight="1">
      <c r="C75" s="327"/>
      <c r="D75" s="73" t="s">
        <v>38</v>
      </c>
      <c r="E75" s="90">
        <v>528190</v>
      </c>
      <c r="F75" s="90">
        <v>401582</v>
      </c>
      <c r="G75" s="90">
        <v>174259</v>
      </c>
      <c r="H75" s="90">
        <v>188936</v>
      </c>
      <c r="I75" s="90">
        <v>3157</v>
      </c>
      <c r="J75" s="90">
        <v>2594</v>
      </c>
      <c r="K75" s="90">
        <v>0</v>
      </c>
      <c r="L75" s="90">
        <v>39600</v>
      </c>
      <c r="M75" s="253">
        <v>1338318</v>
      </c>
      <c r="Q75" s="190"/>
      <c r="R75" s="190"/>
      <c r="S75" s="190"/>
      <c r="T75" s="190"/>
      <c r="U75" s="190"/>
      <c r="V75" s="190"/>
      <c r="X75" s="190"/>
    </row>
    <row r="76" spans="3:24" ht="15" customHeight="1">
      <c r="C76" s="328"/>
      <c r="D76" s="92" t="s">
        <v>113</v>
      </c>
      <c r="E76" s="121">
        <v>0.6452</v>
      </c>
      <c r="F76" s="121">
        <v>0.83779999999999999</v>
      </c>
      <c r="G76" s="121">
        <v>0.85109999999999997</v>
      </c>
      <c r="H76" s="121">
        <v>0.62670000000000003</v>
      </c>
      <c r="I76" s="121">
        <v>0.96499999999999997</v>
      </c>
      <c r="J76" s="121">
        <v>1</v>
      </c>
      <c r="K76" s="121" t="s">
        <v>118</v>
      </c>
      <c r="L76" s="121">
        <v>0.39939999999999998</v>
      </c>
      <c r="M76" s="252">
        <v>0.70096419908728702</v>
      </c>
      <c r="Q76" s="239"/>
      <c r="R76" s="239"/>
      <c r="S76" s="239"/>
      <c r="T76" s="239"/>
      <c r="U76" s="239"/>
      <c r="V76" s="239"/>
      <c r="X76" s="239"/>
    </row>
    <row r="77" spans="3:24" ht="15">
      <c r="C77" s="321" t="s">
        <v>126</v>
      </c>
      <c r="D77" s="124" t="s">
        <v>110</v>
      </c>
      <c r="E77" s="125">
        <v>8669626</v>
      </c>
      <c r="F77" s="125">
        <v>3911517</v>
      </c>
      <c r="G77" s="125">
        <v>2632501</v>
      </c>
      <c r="H77" s="125">
        <v>4347244</v>
      </c>
      <c r="I77" s="125">
        <v>6320050</v>
      </c>
      <c r="J77" s="125">
        <v>2068987</v>
      </c>
      <c r="K77" s="125">
        <v>1057679</v>
      </c>
      <c r="L77" s="125">
        <v>1259494</v>
      </c>
      <c r="M77" s="125">
        <v>30267098</v>
      </c>
      <c r="Q77" s="190"/>
      <c r="R77" s="190" t="s">
        <v>246</v>
      </c>
      <c r="S77" s="190"/>
      <c r="T77" s="190"/>
      <c r="U77" s="190"/>
      <c r="V77" s="190"/>
      <c r="W77" s="190"/>
      <c r="X77" s="190"/>
    </row>
    <row r="78" spans="3:24" ht="15">
      <c r="C78" s="322"/>
      <c r="D78" s="74" t="s">
        <v>38</v>
      </c>
      <c r="E78" s="91">
        <v>8045929</v>
      </c>
      <c r="F78" s="91">
        <v>3760676</v>
      </c>
      <c r="G78" s="91">
        <v>2561255</v>
      </c>
      <c r="H78" s="91">
        <v>4155850</v>
      </c>
      <c r="I78" s="91">
        <v>6199408</v>
      </c>
      <c r="J78" s="91">
        <v>2032174</v>
      </c>
      <c r="K78" s="91">
        <v>1055246</v>
      </c>
      <c r="L78" s="91">
        <v>1045780</v>
      </c>
      <c r="M78" s="91">
        <v>28856318</v>
      </c>
      <c r="Q78" s="190"/>
      <c r="R78" s="190"/>
      <c r="S78" s="190"/>
      <c r="T78" s="190"/>
      <c r="U78" s="190"/>
      <c r="V78" s="190"/>
      <c r="W78" s="190"/>
      <c r="X78" s="190"/>
    </row>
    <row r="79" spans="3:24" ht="15">
      <c r="C79" s="323"/>
      <c r="D79" s="126" t="s">
        <v>113</v>
      </c>
      <c r="E79" s="127">
        <v>0.92805952644323986</v>
      </c>
      <c r="F79" s="127">
        <v>0.96143670090146616</v>
      </c>
      <c r="G79" s="127">
        <v>0.97293600268337976</v>
      </c>
      <c r="H79" s="127">
        <v>0.95597348573026952</v>
      </c>
      <c r="I79" s="127">
        <v>0.98091122696814104</v>
      </c>
      <c r="J79" s="127">
        <v>0.98220723474821248</v>
      </c>
      <c r="K79" s="127">
        <v>0.99769968014870292</v>
      </c>
      <c r="L79" s="127">
        <v>0.83031757197731793</v>
      </c>
      <c r="M79" s="127">
        <v>0.95338899024941204</v>
      </c>
      <c r="Q79" s="239"/>
      <c r="R79" s="239"/>
      <c r="S79" s="239"/>
      <c r="T79" s="239"/>
      <c r="U79" s="239"/>
      <c r="V79" s="239"/>
      <c r="W79" s="239"/>
      <c r="X79" s="239"/>
    </row>
    <row r="81" spans="3:23">
      <c r="C81" s="149" t="s">
        <v>255</v>
      </c>
    </row>
    <row r="82" spans="3:23" ht="22.5" customHeight="1">
      <c r="C82" s="319" t="s">
        <v>134</v>
      </c>
      <c r="D82" s="320"/>
      <c r="E82" s="320"/>
      <c r="F82" s="320"/>
      <c r="G82" s="320"/>
      <c r="H82" s="320"/>
      <c r="I82" s="320"/>
      <c r="J82" s="320"/>
      <c r="K82" s="320"/>
      <c r="L82" s="320"/>
      <c r="M82" s="320"/>
    </row>
    <row r="83" spans="3:23" ht="39" customHeight="1">
      <c r="C83" s="324" t="s">
        <v>105</v>
      </c>
      <c r="D83" s="325"/>
      <c r="E83" s="105" t="s">
        <v>152</v>
      </c>
      <c r="F83" s="105" t="s">
        <v>144</v>
      </c>
      <c r="G83" s="105" t="s">
        <v>151</v>
      </c>
      <c r="H83" s="105" t="s">
        <v>146</v>
      </c>
      <c r="I83" s="105" t="s">
        <v>147</v>
      </c>
      <c r="J83" s="105" t="s">
        <v>148</v>
      </c>
      <c r="K83" s="105" t="s">
        <v>149</v>
      </c>
      <c r="L83" s="105" t="s">
        <v>150</v>
      </c>
      <c r="M83" s="207" t="s">
        <v>33</v>
      </c>
    </row>
    <row r="84" spans="3:23" ht="15">
      <c r="C84" s="326" t="s">
        <v>135</v>
      </c>
      <c r="D84" s="109" t="s">
        <v>110</v>
      </c>
      <c r="E84" s="120">
        <v>0</v>
      </c>
      <c r="F84" s="120">
        <v>136187</v>
      </c>
      <c r="G84" s="120">
        <v>321929</v>
      </c>
      <c r="H84" s="120">
        <v>175582</v>
      </c>
      <c r="I84" s="120">
        <v>1101086</v>
      </c>
      <c r="J84" s="120">
        <v>608140</v>
      </c>
      <c r="K84" s="120">
        <v>0</v>
      </c>
      <c r="L84" s="120">
        <v>1000</v>
      </c>
      <c r="M84" s="251">
        <v>2343924</v>
      </c>
      <c r="Q84" s="190"/>
      <c r="R84" s="190"/>
      <c r="S84" s="190"/>
      <c r="T84" s="190"/>
      <c r="U84" s="190"/>
      <c r="W84" s="190"/>
    </row>
    <row r="85" spans="3:23" ht="15">
      <c r="C85" s="327"/>
      <c r="D85" s="73" t="s">
        <v>38</v>
      </c>
      <c r="E85" s="90">
        <v>0</v>
      </c>
      <c r="F85" s="90">
        <v>128145</v>
      </c>
      <c r="G85" s="90">
        <v>312561</v>
      </c>
      <c r="H85" s="90">
        <v>163548</v>
      </c>
      <c r="I85" s="90">
        <v>971454</v>
      </c>
      <c r="J85" s="90">
        <v>608120</v>
      </c>
      <c r="K85" s="90">
        <v>0</v>
      </c>
      <c r="L85" s="90">
        <v>1000</v>
      </c>
      <c r="M85" s="253">
        <v>2184828</v>
      </c>
      <c r="Q85" s="190"/>
      <c r="R85" s="190"/>
      <c r="S85" s="190"/>
      <c r="T85" s="190"/>
      <c r="U85" s="190"/>
    </row>
    <row r="86" spans="3:23" ht="15">
      <c r="C86" s="328"/>
      <c r="D86" s="92" t="s">
        <v>113</v>
      </c>
      <c r="E86" s="121" t="s">
        <v>118</v>
      </c>
      <c r="F86" s="121">
        <v>0.94089999999999996</v>
      </c>
      <c r="G86" s="121">
        <v>0.97089999999999999</v>
      </c>
      <c r="H86" s="121">
        <v>0.93149999999999999</v>
      </c>
      <c r="I86" s="121">
        <v>0.88229999999999997</v>
      </c>
      <c r="J86" s="121">
        <v>1</v>
      </c>
      <c r="K86" s="121" t="s">
        <v>118</v>
      </c>
      <c r="L86" s="121">
        <v>1</v>
      </c>
      <c r="M86" s="252">
        <v>0.93212407910836703</v>
      </c>
      <c r="Q86" s="239"/>
      <c r="R86" s="239"/>
      <c r="S86" s="239"/>
      <c r="T86" s="239"/>
      <c r="U86" s="239"/>
      <c r="W86" s="239"/>
    </row>
    <row r="87" spans="3:23" ht="15">
      <c r="C87" s="329" t="s">
        <v>136</v>
      </c>
      <c r="D87" s="109" t="s">
        <v>110</v>
      </c>
      <c r="E87" s="122">
        <v>595000</v>
      </c>
      <c r="F87" s="122">
        <v>741560</v>
      </c>
      <c r="G87" s="122">
        <v>187708</v>
      </c>
      <c r="H87" s="122">
        <v>1555378</v>
      </c>
      <c r="I87" s="122">
        <v>174042</v>
      </c>
      <c r="J87" s="122">
        <v>48225</v>
      </c>
      <c r="K87" s="122">
        <v>126775</v>
      </c>
      <c r="L87" s="122">
        <v>36812</v>
      </c>
      <c r="M87" s="251">
        <v>3465500</v>
      </c>
      <c r="P87" s="190"/>
      <c r="Q87" s="190"/>
      <c r="R87" s="190"/>
      <c r="S87" s="190"/>
      <c r="T87" s="190"/>
      <c r="U87" s="190"/>
      <c r="V87" s="190"/>
      <c r="W87" s="190"/>
    </row>
    <row r="88" spans="3:23" ht="15">
      <c r="C88" s="327"/>
      <c r="D88" s="73" t="s">
        <v>38</v>
      </c>
      <c r="E88" s="90">
        <v>592675</v>
      </c>
      <c r="F88" s="90">
        <v>732112</v>
      </c>
      <c r="G88" s="90">
        <v>178490</v>
      </c>
      <c r="H88" s="90">
        <v>1543292</v>
      </c>
      <c r="I88" s="90">
        <v>9303</v>
      </c>
      <c r="J88" s="90">
        <v>47733</v>
      </c>
      <c r="K88" s="90">
        <v>126074</v>
      </c>
      <c r="L88" s="90">
        <v>13669</v>
      </c>
      <c r="M88" s="253">
        <v>3243348</v>
      </c>
      <c r="P88" s="190"/>
      <c r="Q88" s="190"/>
      <c r="R88" s="190"/>
      <c r="S88" s="190"/>
      <c r="T88" s="190"/>
      <c r="U88" s="190"/>
      <c r="V88" s="190"/>
    </row>
    <row r="89" spans="3:23" ht="15">
      <c r="C89" s="328"/>
      <c r="D89" s="92" t="s">
        <v>113</v>
      </c>
      <c r="E89" s="121">
        <v>0.99609999999999999</v>
      </c>
      <c r="F89" s="121">
        <v>0.98729999999999996</v>
      </c>
      <c r="G89" s="121">
        <v>0.95089999999999997</v>
      </c>
      <c r="H89" s="121">
        <v>0.99219999999999997</v>
      </c>
      <c r="I89" s="121">
        <v>5.3499999999999999E-2</v>
      </c>
      <c r="J89" s="121">
        <v>0.98980000000000001</v>
      </c>
      <c r="K89" s="121">
        <v>0.99450000000000005</v>
      </c>
      <c r="L89" s="121">
        <v>0.37130000000000002</v>
      </c>
      <c r="M89" s="252">
        <v>0.93589611888616364</v>
      </c>
      <c r="P89" s="239"/>
      <c r="Q89" s="239"/>
      <c r="R89" s="239"/>
      <c r="S89" s="239"/>
      <c r="T89" s="239"/>
      <c r="U89" s="239"/>
      <c r="V89" s="239"/>
      <c r="W89" s="239"/>
    </row>
    <row r="90" spans="3:23" ht="15">
      <c r="C90" s="329" t="s">
        <v>137</v>
      </c>
      <c r="D90" s="109" t="s">
        <v>110</v>
      </c>
      <c r="E90" s="122">
        <v>653553</v>
      </c>
      <c r="F90" s="122">
        <v>257500</v>
      </c>
      <c r="G90" s="122">
        <v>85283</v>
      </c>
      <c r="H90" s="122">
        <v>204460</v>
      </c>
      <c r="I90" s="122">
        <v>0</v>
      </c>
      <c r="J90" s="122">
        <v>0</v>
      </c>
      <c r="K90" s="122">
        <v>0</v>
      </c>
      <c r="L90" s="122">
        <v>112828</v>
      </c>
      <c r="M90" s="251">
        <v>1313624</v>
      </c>
      <c r="P90" s="190"/>
      <c r="Q90" s="190"/>
      <c r="R90" s="190"/>
      <c r="S90" s="190"/>
      <c r="W90" s="190"/>
    </row>
    <row r="91" spans="3:23" ht="15">
      <c r="C91" s="327"/>
      <c r="D91" s="73" t="s">
        <v>38</v>
      </c>
      <c r="E91" s="90">
        <v>582790</v>
      </c>
      <c r="F91" s="90">
        <v>250497</v>
      </c>
      <c r="G91" s="90">
        <v>73335</v>
      </c>
      <c r="H91" s="90">
        <v>181683</v>
      </c>
      <c r="I91" s="90">
        <v>0</v>
      </c>
      <c r="J91" s="90">
        <v>0</v>
      </c>
      <c r="K91" s="90">
        <v>0</v>
      </c>
      <c r="L91" s="90">
        <v>10611</v>
      </c>
      <c r="M91" s="253">
        <v>1098916</v>
      </c>
      <c r="P91" s="190"/>
      <c r="Q91" s="190"/>
      <c r="R91" s="190"/>
      <c r="S91" s="190"/>
    </row>
    <row r="92" spans="3:23" ht="15">
      <c r="C92" s="328"/>
      <c r="D92" s="92" t="s">
        <v>113</v>
      </c>
      <c r="E92" s="121">
        <v>0.89170000000000005</v>
      </c>
      <c r="F92" s="121">
        <v>0.9728</v>
      </c>
      <c r="G92" s="121">
        <v>0.8599</v>
      </c>
      <c r="H92" s="121">
        <v>0.88859999999999995</v>
      </c>
      <c r="I92" s="121" t="s">
        <v>118</v>
      </c>
      <c r="J92" s="121" t="s">
        <v>118</v>
      </c>
      <c r="K92" s="121" t="s">
        <v>118</v>
      </c>
      <c r="L92" s="121">
        <v>9.4E-2</v>
      </c>
      <c r="M92" s="252">
        <v>0.83655292534241155</v>
      </c>
      <c r="P92" s="239"/>
      <c r="Q92" s="239"/>
      <c r="R92" s="239"/>
      <c r="S92" s="239"/>
      <c r="W92" s="239"/>
    </row>
    <row r="93" spans="3:23" ht="15">
      <c r="C93" s="321" t="s">
        <v>126</v>
      </c>
      <c r="D93" s="124" t="s">
        <v>110</v>
      </c>
      <c r="E93" s="125">
        <v>1248553</v>
      </c>
      <c r="F93" s="125">
        <v>1135247</v>
      </c>
      <c r="G93" s="125">
        <v>594920</v>
      </c>
      <c r="H93" s="125">
        <v>1935420</v>
      </c>
      <c r="I93" s="125">
        <v>1275128</v>
      </c>
      <c r="J93" s="125">
        <v>656365</v>
      </c>
      <c r="K93" s="125">
        <v>126775</v>
      </c>
      <c r="L93" s="125">
        <v>150640</v>
      </c>
      <c r="M93" s="125">
        <v>7123048</v>
      </c>
      <c r="P93" s="190"/>
      <c r="Q93" s="190"/>
      <c r="R93" s="190"/>
      <c r="S93" s="190"/>
      <c r="T93" s="190"/>
      <c r="U93" s="190"/>
      <c r="V93" s="190"/>
      <c r="W93" s="190"/>
    </row>
    <row r="94" spans="3:23" ht="15">
      <c r="C94" s="322"/>
      <c r="D94" s="74" t="s">
        <v>38</v>
      </c>
      <c r="E94" s="91">
        <v>1175465</v>
      </c>
      <c r="F94" s="91">
        <v>1110754</v>
      </c>
      <c r="G94" s="91">
        <v>564386</v>
      </c>
      <c r="H94" s="91">
        <v>1888523</v>
      </c>
      <c r="I94" s="91">
        <v>980757</v>
      </c>
      <c r="J94" s="91">
        <v>655853</v>
      </c>
      <c r="K94" s="91">
        <v>126074</v>
      </c>
      <c r="L94" s="91">
        <v>25280</v>
      </c>
      <c r="M94" s="91">
        <v>6527092</v>
      </c>
      <c r="P94" s="190"/>
      <c r="Q94" s="190"/>
      <c r="R94" s="190"/>
      <c r="S94" s="190"/>
      <c r="T94" s="190"/>
      <c r="U94" s="190"/>
      <c r="V94" s="190"/>
    </row>
    <row r="95" spans="3:23" ht="15">
      <c r="C95" s="323"/>
      <c r="D95" s="126" t="s">
        <v>113</v>
      </c>
      <c r="E95" s="127">
        <v>0.94146183622161017</v>
      </c>
      <c r="F95" s="127">
        <v>0.9784249595022052</v>
      </c>
      <c r="G95" s="127">
        <v>0.94867545216163518</v>
      </c>
      <c r="H95" s="127">
        <v>0.9757690837130959</v>
      </c>
      <c r="I95" s="127">
        <v>0.76914396044946076</v>
      </c>
      <c r="J95" s="127">
        <v>0.99921994621894827</v>
      </c>
      <c r="K95" s="127">
        <v>0.99447051863537761</v>
      </c>
      <c r="L95" s="127">
        <v>0.16781731279872544</v>
      </c>
      <c r="M95" s="127">
        <v>0.91633413111915007</v>
      </c>
      <c r="P95" s="239"/>
      <c r="Q95" s="239"/>
      <c r="R95" s="239"/>
      <c r="S95" s="239"/>
      <c r="T95" s="239"/>
      <c r="U95" s="239"/>
      <c r="V95" s="239"/>
      <c r="W95" s="239"/>
    </row>
    <row r="97" spans="3:12">
      <c r="C97" s="149" t="s">
        <v>255</v>
      </c>
    </row>
    <row r="101" spans="3:12" ht="27.75" customHeight="1">
      <c r="C101" s="330" t="s">
        <v>273</v>
      </c>
      <c r="D101" s="330"/>
      <c r="E101" s="330"/>
      <c r="F101" s="330"/>
      <c r="G101" s="330"/>
      <c r="H101" s="330"/>
      <c r="I101" s="330"/>
      <c r="J101" s="330"/>
      <c r="K101" s="330"/>
      <c r="L101" s="330"/>
    </row>
    <row r="103" spans="3:12" ht="48.75" customHeight="1">
      <c r="C103" s="162" t="s">
        <v>105</v>
      </c>
      <c r="D103" s="163"/>
      <c r="E103" s="160" t="s">
        <v>99</v>
      </c>
      <c r="F103" s="160" t="s">
        <v>100</v>
      </c>
      <c r="G103" s="160" t="s">
        <v>101</v>
      </c>
      <c r="H103" s="160" t="s">
        <v>102</v>
      </c>
      <c r="I103" s="160" t="s">
        <v>92</v>
      </c>
      <c r="J103" s="160" t="s">
        <v>93</v>
      </c>
      <c r="K103" s="160" t="s">
        <v>94</v>
      </c>
      <c r="L103" s="160" t="s">
        <v>33</v>
      </c>
    </row>
    <row r="104" spans="3:12" ht="15">
      <c r="C104" s="223" t="s">
        <v>135</v>
      </c>
      <c r="D104" s="222"/>
      <c r="E104" s="161">
        <v>0.80585760590436473</v>
      </c>
      <c r="F104" s="161">
        <v>0.75878816535332272</v>
      </c>
      <c r="G104" s="161">
        <v>0.82544073840466126</v>
      </c>
      <c r="H104" s="161">
        <v>0.72688687098647964</v>
      </c>
      <c r="I104" s="161">
        <v>0.7515866619497803</v>
      </c>
      <c r="J104" s="161">
        <v>0.77967563511618843</v>
      </c>
      <c r="K104" s="161">
        <v>0.75856698573864512</v>
      </c>
      <c r="L104" s="164">
        <v>0.77612309456993855</v>
      </c>
    </row>
    <row r="105" spans="3:12" ht="15" customHeight="1">
      <c r="C105" s="223" t="s">
        <v>138</v>
      </c>
      <c r="D105" s="222"/>
      <c r="E105" s="161">
        <v>5.4465200375633689E-4</v>
      </c>
      <c r="F105" s="161">
        <v>0</v>
      </c>
      <c r="G105" s="161">
        <v>0</v>
      </c>
      <c r="H105" s="161">
        <v>0</v>
      </c>
      <c r="I105" s="161">
        <v>0</v>
      </c>
      <c r="J105" s="161">
        <v>1.3726958300743577E-2</v>
      </c>
      <c r="K105" s="161">
        <v>0</v>
      </c>
      <c r="L105" s="164">
        <v>1.0610526828534889E-3</v>
      </c>
    </row>
    <row r="106" spans="3:12" ht="15">
      <c r="C106" s="223" t="s">
        <v>136</v>
      </c>
      <c r="D106" s="222"/>
      <c r="E106" s="161">
        <v>0.13720825784362084</v>
      </c>
      <c r="F106" s="161">
        <v>0.17403189589432175</v>
      </c>
      <c r="G106" s="161">
        <v>0.14580912789856829</v>
      </c>
      <c r="H106" s="161">
        <v>0.23151701562017613</v>
      </c>
      <c r="I106" s="161">
        <v>0.24819916626873667</v>
      </c>
      <c r="J106" s="161">
        <v>0.20613131241803148</v>
      </c>
      <c r="K106" s="161">
        <v>0.24143301426135483</v>
      </c>
      <c r="L106" s="164">
        <v>0.18507812113958014</v>
      </c>
    </row>
    <row r="107" spans="3:12" ht="15" customHeight="1">
      <c r="C107" s="223" t="s">
        <v>137</v>
      </c>
      <c r="D107" s="222"/>
      <c r="E107" s="161">
        <v>5.638948424825805E-2</v>
      </c>
      <c r="F107" s="161">
        <v>6.7179938752355506E-2</v>
      </c>
      <c r="G107" s="161">
        <v>2.8750133696770472E-2</v>
      </c>
      <c r="H107" s="161">
        <v>4.1596113393344208E-2</v>
      </c>
      <c r="I107" s="161">
        <v>2.1417178148297361E-4</v>
      </c>
      <c r="J107" s="161">
        <v>4.6609416503650504E-4</v>
      </c>
      <c r="K107" s="161">
        <v>0</v>
      </c>
      <c r="L107" s="164">
        <v>3.7737731607627834E-2</v>
      </c>
    </row>
    <row r="134" spans="3:3">
      <c r="C134" s="149" t="s">
        <v>267</v>
      </c>
    </row>
  </sheetData>
  <sortState ref="C22:F25">
    <sortCondition descending="1" ref="D22:D25"/>
  </sortState>
  <mergeCells count="23">
    <mergeCell ref="C101:L101"/>
    <mergeCell ref="C43:D43"/>
    <mergeCell ref="C13:M16"/>
    <mergeCell ref="C8:M10"/>
    <mergeCell ref="C56:C58"/>
    <mergeCell ref="C44:C46"/>
    <mergeCell ref="C53:C55"/>
    <mergeCell ref="C47:C49"/>
    <mergeCell ref="C50:C52"/>
    <mergeCell ref="D20:F20"/>
    <mergeCell ref="C77:C79"/>
    <mergeCell ref="C64:D64"/>
    <mergeCell ref="C65:C67"/>
    <mergeCell ref="C68:C70"/>
    <mergeCell ref="C71:C73"/>
    <mergeCell ref="C74:C76"/>
    <mergeCell ref="C63:M63"/>
    <mergeCell ref="C82:M82"/>
    <mergeCell ref="C93:C95"/>
    <mergeCell ref="C83:D83"/>
    <mergeCell ref="C84:C86"/>
    <mergeCell ref="C87:C89"/>
    <mergeCell ref="C90:C92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3:W37"/>
  <sheetViews>
    <sheetView showGridLines="0" topLeftCell="B1" workbookViewId="0">
      <selection activeCell="B1" sqref="B1"/>
    </sheetView>
  </sheetViews>
  <sheetFormatPr baseColWidth="10" defaultColWidth="9.140625" defaultRowHeight="12.75"/>
  <cols>
    <col min="2" max="16" width="12.7109375" customWidth="1"/>
    <col min="17" max="17" width="9.85546875" bestFit="1" customWidth="1"/>
    <col min="20" max="20" width="9.85546875" bestFit="1" customWidth="1"/>
  </cols>
  <sheetData>
    <row r="3" spans="2:23" ht="39" customHeight="1">
      <c r="B3" s="339" t="s">
        <v>39</v>
      </c>
      <c r="C3" s="340"/>
      <c r="D3" s="340"/>
      <c r="E3" s="342" t="s">
        <v>40</v>
      </c>
      <c r="F3" s="343"/>
      <c r="G3" s="344"/>
      <c r="H3" s="339" t="s">
        <v>41</v>
      </c>
      <c r="I3" s="340"/>
      <c r="J3" s="341"/>
      <c r="K3" s="339" t="s">
        <v>42</v>
      </c>
      <c r="L3" s="340"/>
      <c r="M3" s="341"/>
      <c r="N3" s="339" t="s">
        <v>43</v>
      </c>
      <c r="O3" s="340"/>
      <c r="P3" s="341"/>
      <c r="Q3" s="339" t="s">
        <v>44</v>
      </c>
      <c r="R3" s="340"/>
      <c r="S3" s="341"/>
      <c r="T3" s="339" t="s">
        <v>45</v>
      </c>
      <c r="U3" s="340"/>
      <c r="V3" s="340"/>
    </row>
    <row r="4" spans="2:23">
      <c r="B4" s="57" t="s">
        <v>46</v>
      </c>
      <c r="C4" s="57" t="s">
        <v>47</v>
      </c>
      <c r="D4" s="57" t="s">
        <v>48</v>
      </c>
      <c r="E4" s="57" t="s">
        <v>46</v>
      </c>
      <c r="F4" s="57" t="s">
        <v>47</v>
      </c>
      <c r="G4" s="57" t="s">
        <v>48</v>
      </c>
      <c r="H4" s="57" t="s">
        <v>46</v>
      </c>
      <c r="I4" s="57" t="s">
        <v>47</v>
      </c>
      <c r="J4" s="57" t="s">
        <v>48</v>
      </c>
      <c r="K4" s="57" t="s">
        <v>46</v>
      </c>
      <c r="L4" s="57" t="s">
        <v>47</v>
      </c>
      <c r="M4" s="57" t="s">
        <v>48</v>
      </c>
      <c r="N4" s="57" t="s">
        <v>46</v>
      </c>
      <c r="O4" s="57" t="s">
        <v>47</v>
      </c>
      <c r="P4" s="57" t="s">
        <v>48</v>
      </c>
      <c r="Q4" s="57" t="s">
        <v>46</v>
      </c>
      <c r="R4" s="57" t="s">
        <v>47</v>
      </c>
      <c r="S4" s="57" t="s">
        <v>48</v>
      </c>
      <c r="T4" s="57" t="s">
        <v>46</v>
      </c>
      <c r="U4" s="57" t="s">
        <v>47</v>
      </c>
      <c r="V4" s="57" t="s">
        <v>48</v>
      </c>
      <c r="W4" s="57"/>
    </row>
    <row r="5" spans="2:23">
      <c r="B5" s="47">
        <f>$G31</f>
        <v>42815781</v>
      </c>
      <c r="C5" s="47">
        <f>$M31</f>
        <v>13905031</v>
      </c>
      <c r="D5" s="47">
        <f>$P31</f>
        <v>1365687</v>
      </c>
      <c r="E5" s="47">
        <f>$G32</f>
        <v>26510344</v>
      </c>
      <c r="F5" s="47">
        <f>$M32</f>
        <v>8106486</v>
      </c>
      <c r="G5" s="47">
        <f>$P32</f>
        <v>721781</v>
      </c>
      <c r="H5" s="47">
        <f>$G33</f>
        <v>19481373</v>
      </c>
      <c r="I5" s="47">
        <f>$M33</f>
        <v>3688975</v>
      </c>
      <c r="J5" s="47">
        <f>$P33</f>
        <v>476597</v>
      </c>
      <c r="K5" s="47">
        <f>$G34</f>
        <v>26478067</v>
      </c>
      <c r="L5" s="47">
        <f>$M34</f>
        <v>7918282</v>
      </c>
      <c r="M5" s="47">
        <f>$P34</f>
        <v>656485</v>
      </c>
      <c r="N5" s="47">
        <f>$G35</f>
        <v>21222502</v>
      </c>
      <c r="O5" s="47">
        <f>$M35</f>
        <v>8096215</v>
      </c>
      <c r="P5" s="47">
        <f>$P35</f>
        <v>14898</v>
      </c>
      <c r="Q5" s="47">
        <f>$G36</f>
        <v>8440001</v>
      </c>
      <c r="R5" s="47">
        <f>$M36</f>
        <v>1910841</v>
      </c>
      <c r="S5" s="47">
        <f>$P36</f>
        <v>44448</v>
      </c>
      <c r="T5" s="47">
        <f>$G37</f>
        <v>6320376</v>
      </c>
      <c r="U5" s="47">
        <f>$M37</f>
        <v>580799</v>
      </c>
      <c r="V5" s="47">
        <f>$P37</f>
        <v>16130</v>
      </c>
    </row>
    <row r="6" spans="2:23">
      <c r="B6" s="48">
        <f>H31</f>
        <v>0.78500000000000003</v>
      </c>
      <c r="C6" s="48">
        <f>N31</f>
        <v>0.61860000000000004</v>
      </c>
      <c r="D6" s="50">
        <f>Q31</f>
        <v>0.41260000000000002</v>
      </c>
      <c r="E6" s="48">
        <f>H32</f>
        <v>0.73119999999999996</v>
      </c>
      <c r="F6" s="48">
        <f>N32</f>
        <v>0.69850000000000001</v>
      </c>
      <c r="G6" s="50">
        <f>Q32</f>
        <v>0.58150000000000002</v>
      </c>
      <c r="H6" s="48">
        <f>H33</f>
        <v>0.77029999999999998</v>
      </c>
      <c r="I6" s="48">
        <f>N33</f>
        <v>0.81620000000000004</v>
      </c>
      <c r="J6" s="50">
        <f>Q33</f>
        <v>0.64129999999999998</v>
      </c>
      <c r="K6" s="48">
        <f>H34</f>
        <v>0.7026</v>
      </c>
      <c r="L6" s="48">
        <f>N34</f>
        <v>0.71689999999999998</v>
      </c>
      <c r="M6" s="50">
        <f>Q34</f>
        <v>0.68889999999999996</v>
      </c>
      <c r="N6" s="48">
        <f>H35</f>
        <v>0.81830000000000003</v>
      </c>
      <c r="O6" s="48">
        <f>N35</f>
        <v>0.7903</v>
      </c>
      <c r="P6" s="50">
        <f>Q35</f>
        <v>0.18509999999999999</v>
      </c>
      <c r="Q6" s="48">
        <f>H36</f>
        <v>0.80730000000000002</v>
      </c>
      <c r="R6" s="48">
        <f>N36</f>
        <v>0.87160000000000004</v>
      </c>
      <c r="S6" s="50">
        <f>Q36</f>
        <v>0.84289999999999998</v>
      </c>
      <c r="T6" s="53">
        <f>H37</f>
        <v>0.77749999999999997</v>
      </c>
      <c r="U6" s="53">
        <f>N37</f>
        <v>0.55159999999999998</v>
      </c>
      <c r="V6" s="56">
        <f>Q37</f>
        <v>0.16550000000000001</v>
      </c>
    </row>
    <row r="29" spans="5:17">
      <c r="E29" s="334" t="s">
        <v>10</v>
      </c>
      <c r="F29" s="336" t="s">
        <v>34</v>
      </c>
      <c r="G29" s="337"/>
      <c r="H29" s="338"/>
      <c r="I29" s="336" t="s">
        <v>35</v>
      </c>
      <c r="J29" s="337"/>
      <c r="K29" s="338"/>
      <c r="L29" s="336" t="s">
        <v>36</v>
      </c>
      <c r="M29" s="337"/>
      <c r="N29" s="338"/>
      <c r="O29" s="336" t="s">
        <v>37</v>
      </c>
      <c r="P29" s="337"/>
      <c r="Q29" s="337"/>
    </row>
    <row r="30" spans="5:17" ht="25.5">
      <c r="E30" s="335"/>
      <c r="F30" s="17" t="s">
        <v>11</v>
      </c>
      <c r="G30" s="59" t="s">
        <v>38</v>
      </c>
      <c r="H30" s="59" t="s">
        <v>6</v>
      </c>
      <c r="I30" s="59" t="s">
        <v>11</v>
      </c>
      <c r="J30" s="59" t="s">
        <v>38</v>
      </c>
      <c r="K30" s="59" t="s">
        <v>6</v>
      </c>
      <c r="L30" s="59" t="s">
        <v>11</v>
      </c>
      <c r="M30" s="59" t="s">
        <v>38</v>
      </c>
      <c r="N30" s="59" t="s">
        <v>6</v>
      </c>
      <c r="O30" s="59" t="s">
        <v>11</v>
      </c>
      <c r="P30" s="59" t="s">
        <v>38</v>
      </c>
      <c r="Q30" s="60" t="s">
        <v>6</v>
      </c>
    </row>
    <row r="31" spans="5:17">
      <c r="E31" s="46" t="s">
        <v>39</v>
      </c>
      <c r="F31" s="47">
        <v>52134684</v>
      </c>
      <c r="G31" s="47">
        <v>42815781</v>
      </c>
      <c r="H31" s="48">
        <v>0.78500000000000003</v>
      </c>
      <c r="I31" s="49" t="s">
        <v>21</v>
      </c>
      <c r="J31" s="49" t="s">
        <v>21</v>
      </c>
      <c r="K31" s="45" t="s">
        <v>21</v>
      </c>
      <c r="L31" s="47">
        <v>20418588</v>
      </c>
      <c r="M31" s="47">
        <v>13905031</v>
      </c>
      <c r="N31" s="48">
        <v>0.61860000000000004</v>
      </c>
      <c r="O31" s="47">
        <v>2782116</v>
      </c>
      <c r="P31" s="47">
        <v>1365687</v>
      </c>
      <c r="Q31" s="50">
        <v>0.41260000000000002</v>
      </c>
    </row>
    <row r="32" spans="5:17">
      <c r="E32" s="46" t="s">
        <v>40</v>
      </c>
      <c r="F32" s="47">
        <v>30570672</v>
      </c>
      <c r="G32" s="47">
        <v>26510344</v>
      </c>
      <c r="H32" s="48">
        <v>0.73119999999999996</v>
      </c>
      <c r="I32" s="47">
        <v>286800</v>
      </c>
      <c r="J32" s="47">
        <v>77452</v>
      </c>
      <c r="K32" s="48">
        <v>0.39479999999999998</v>
      </c>
      <c r="L32" s="47">
        <v>10261872</v>
      </c>
      <c r="M32" s="47">
        <v>8106486</v>
      </c>
      <c r="N32" s="48">
        <v>0.69850000000000001</v>
      </c>
      <c r="O32" s="47">
        <v>1405440</v>
      </c>
      <c r="P32" s="47">
        <v>721781</v>
      </c>
      <c r="Q32" s="50">
        <v>0.58150000000000002</v>
      </c>
    </row>
    <row r="33" spans="5:17">
      <c r="E33" s="46" t="s">
        <v>41</v>
      </c>
      <c r="F33" s="47">
        <v>24406392</v>
      </c>
      <c r="G33" s="47">
        <v>19481373</v>
      </c>
      <c r="H33" s="48">
        <v>0.77029999999999998</v>
      </c>
      <c r="I33" s="49">
        <v>5652</v>
      </c>
      <c r="J33" s="49">
        <v>2208</v>
      </c>
      <c r="K33" s="45" t="s">
        <v>21</v>
      </c>
      <c r="L33" s="47">
        <v>4142352</v>
      </c>
      <c r="M33" s="47">
        <v>3688975</v>
      </c>
      <c r="N33" s="48">
        <v>0.81620000000000004</v>
      </c>
      <c r="O33" s="47">
        <v>736236</v>
      </c>
      <c r="P33" s="47">
        <v>476597</v>
      </c>
      <c r="Q33" s="50">
        <v>0.64129999999999998</v>
      </c>
    </row>
    <row r="34" spans="5:17">
      <c r="E34" s="46" t="s">
        <v>42</v>
      </c>
      <c r="F34" s="47">
        <v>30569184</v>
      </c>
      <c r="G34" s="47">
        <v>26478067</v>
      </c>
      <c r="H34" s="48">
        <v>0.7026</v>
      </c>
      <c r="I34" s="49">
        <v>20700</v>
      </c>
      <c r="J34" s="49">
        <v>2206</v>
      </c>
      <c r="K34" s="45" t="s">
        <v>21</v>
      </c>
      <c r="L34" s="47">
        <v>9069372</v>
      </c>
      <c r="M34" s="47">
        <v>7918282</v>
      </c>
      <c r="N34" s="48">
        <v>0.71689999999999998</v>
      </c>
      <c r="O34" s="47">
        <v>1189608</v>
      </c>
      <c r="P34" s="47">
        <v>656485</v>
      </c>
      <c r="Q34" s="50">
        <v>0.68889999999999996</v>
      </c>
    </row>
    <row r="35" spans="5:17">
      <c r="E35" s="46" t="s">
        <v>43</v>
      </c>
      <c r="F35" s="47">
        <v>23955720</v>
      </c>
      <c r="G35" s="47">
        <v>21222502</v>
      </c>
      <c r="H35" s="48">
        <v>0.81830000000000003</v>
      </c>
      <c r="I35" s="47">
        <v>3577848</v>
      </c>
      <c r="J35" s="47">
        <v>1407966</v>
      </c>
      <c r="K35" s="48">
        <v>0.32250000000000001</v>
      </c>
      <c r="L35" s="47">
        <v>9039828</v>
      </c>
      <c r="M35" s="47">
        <v>8096215</v>
      </c>
      <c r="N35" s="48">
        <v>0.7903</v>
      </c>
      <c r="O35" s="47">
        <v>56568</v>
      </c>
      <c r="P35" s="47">
        <v>14898</v>
      </c>
      <c r="Q35" s="50">
        <v>0.18509999999999999</v>
      </c>
    </row>
    <row r="36" spans="5:17">
      <c r="E36" s="46" t="s">
        <v>44</v>
      </c>
      <c r="F36" s="47">
        <v>9493212</v>
      </c>
      <c r="G36" s="47">
        <v>8440001</v>
      </c>
      <c r="H36" s="48">
        <v>0.80730000000000002</v>
      </c>
      <c r="I36" s="47">
        <v>495636</v>
      </c>
      <c r="J36" s="47">
        <v>184326</v>
      </c>
      <c r="K36" s="48">
        <v>0.47199999999999998</v>
      </c>
      <c r="L36" s="47">
        <v>2038608</v>
      </c>
      <c r="M36" s="47">
        <v>1910841</v>
      </c>
      <c r="N36" s="48">
        <v>0.87160000000000004</v>
      </c>
      <c r="O36" s="47">
        <v>47808</v>
      </c>
      <c r="P36" s="47">
        <v>44448</v>
      </c>
      <c r="Q36" s="50">
        <v>0.84289999999999998</v>
      </c>
    </row>
    <row r="37" spans="5:17">
      <c r="E37" s="51" t="s">
        <v>45</v>
      </c>
      <c r="F37" s="52">
        <v>7068888</v>
      </c>
      <c r="G37" s="52">
        <v>6320376</v>
      </c>
      <c r="H37" s="53">
        <v>0.77749999999999997</v>
      </c>
      <c r="I37" s="54" t="s">
        <v>21</v>
      </c>
      <c r="J37" s="54" t="s">
        <v>21</v>
      </c>
      <c r="K37" s="55" t="s">
        <v>21</v>
      </c>
      <c r="L37" s="52">
        <v>907956</v>
      </c>
      <c r="M37" s="52">
        <v>580799</v>
      </c>
      <c r="N37" s="53">
        <v>0.55159999999999998</v>
      </c>
      <c r="O37" s="52">
        <v>48108</v>
      </c>
      <c r="P37" s="52">
        <v>16130</v>
      </c>
      <c r="Q37" s="56">
        <v>0.16550000000000001</v>
      </c>
    </row>
  </sheetData>
  <mergeCells count="12">
    <mergeCell ref="Q3:S3"/>
    <mergeCell ref="T3:V3"/>
    <mergeCell ref="B3:D3"/>
    <mergeCell ref="E3:G3"/>
    <mergeCell ref="H3:J3"/>
    <mergeCell ref="K3:M3"/>
    <mergeCell ref="N3:P3"/>
    <mergeCell ref="E29:E30"/>
    <mergeCell ref="F29:H29"/>
    <mergeCell ref="I29:K29"/>
    <mergeCell ref="L29:N29"/>
    <mergeCell ref="O29:Q29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C7:O86"/>
  <sheetViews>
    <sheetView showGridLines="0" zoomScale="80" zoomScaleNormal="80" workbookViewId="0">
      <pane xSplit="2" ySplit="14" topLeftCell="C15" activePane="bottomRight" state="frozen"/>
      <selection pane="topRight" activeCell="C1" sqref="C1"/>
      <selection pane="bottomLeft" activeCell="A21" sqref="A21"/>
      <selection pane="bottomRight"/>
    </sheetView>
  </sheetViews>
  <sheetFormatPr baseColWidth="10" defaultRowHeight="12.75"/>
  <cols>
    <col min="1" max="2" width="9.7109375" customWidth="1"/>
    <col min="3" max="3" width="45.28515625" customWidth="1"/>
    <col min="4" max="4" width="16.28515625" style="63" customWidth="1"/>
    <col min="5" max="13" width="16.7109375" customWidth="1"/>
    <col min="14" max="28" width="10.7109375" customWidth="1"/>
  </cols>
  <sheetData>
    <row r="7" spans="3:15" ht="13.5" thickBot="1">
      <c r="C7" s="100"/>
      <c r="D7" s="107"/>
      <c r="E7" s="100"/>
      <c r="F7" s="100"/>
      <c r="G7" s="100"/>
      <c r="H7" s="100"/>
      <c r="I7" s="100"/>
      <c r="J7" s="100"/>
      <c r="K7" s="100"/>
      <c r="L7" s="100"/>
      <c r="M7" s="100"/>
    </row>
    <row r="8" spans="3:15" ht="12.75" customHeight="1" thickTop="1">
      <c r="C8" s="260" t="s">
        <v>276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3:15" ht="12.75" customHeight="1"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3:15" ht="12.75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  <row r="11" spans="3:15" ht="12.75" customHeight="1"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</row>
    <row r="14" spans="3:15" ht="38.25">
      <c r="C14" s="286" t="s">
        <v>108</v>
      </c>
      <c r="D14" s="287"/>
      <c r="E14" s="106" t="s">
        <v>99</v>
      </c>
      <c r="F14" s="106" t="s">
        <v>100</v>
      </c>
      <c r="G14" s="106" t="s">
        <v>101</v>
      </c>
      <c r="H14" s="106" t="s">
        <v>102</v>
      </c>
      <c r="I14" s="106" t="s">
        <v>92</v>
      </c>
      <c r="J14" s="106" t="s">
        <v>93</v>
      </c>
      <c r="K14" s="106" t="s">
        <v>94</v>
      </c>
      <c r="L14" s="106" t="s">
        <v>154</v>
      </c>
      <c r="M14" s="106" t="s">
        <v>33</v>
      </c>
    </row>
    <row r="15" spans="3:15" ht="25.5">
      <c r="C15" s="150" t="s">
        <v>234</v>
      </c>
      <c r="D15" s="153" t="s">
        <v>110</v>
      </c>
      <c r="E15" s="175">
        <v>292422</v>
      </c>
      <c r="F15" s="175">
        <v>39993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76">
        <v>332415</v>
      </c>
      <c r="N15" s="128"/>
      <c r="O15" s="1"/>
    </row>
    <row r="16" spans="3:15">
      <c r="C16" s="151"/>
      <c r="D16" s="154" t="s">
        <v>127</v>
      </c>
      <c r="E16" s="176">
        <v>284912</v>
      </c>
      <c r="F16" s="176">
        <v>39991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65">
        <v>324903</v>
      </c>
      <c r="N16" s="128"/>
      <c r="O16" s="1"/>
    </row>
    <row r="17" spans="3:15" ht="25.5">
      <c r="C17" s="152"/>
      <c r="D17" s="155" t="s">
        <v>247</v>
      </c>
      <c r="E17" s="177">
        <v>0.97430000000000005</v>
      </c>
      <c r="F17" s="177">
        <v>0.99990000000000001</v>
      </c>
      <c r="G17" s="177" t="s">
        <v>118</v>
      </c>
      <c r="H17" s="177" t="s">
        <v>118</v>
      </c>
      <c r="I17" s="177" t="s">
        <v>118</v>
      </c>
      <c r="J17" s="177" t="s">
        <v>118</v>
      </c>
      <c r="K17" s="177" t="s">
        <v>118</v>
      </c>
      <c r="L17" s="177" t="s">
        <v>118</v>
      </c>
      <c r="M17" s="81">
        <v>0.97740174179865524</v>
      </c>
      <c r="N17" s="128"/>
      <c r="O17" s="1"/>
    </row>
    <row r="18" spans="3:15" ht="25.5">
      <c r="C18" s="150" t="s">
        <v>222</v>
      </c>
      <c r="D18" s="153" t="s">
        <v>110</v>
      </c>
      <c r="E18" s="178">
        <v>3865568</v>
      </c>
      <c r="F18" s="175">
        <v>2342926</v>
      </c>
      <c r="G18" s="175">
        <v>898988</v>
      </c>
      <c r="H18" s="175">
        <v>1878150</v>
      </c>
      <c r="I18" s="175">
        <v>1199433</v>
      </c>
      <c r="J18" s="175">
        <v>171360</v>
      </c>
      <c r="K18" s="175">
        <v>388949</v>
      </c>
      <c r="L18" s="178">
        <v>917685</v>
      </c>
      <c r="M18" s="76">
        <v>11663059</v>
      </c>
      <c r="N18" s="128"/>
      <c r="O18" s="1"/>
    </row>
    <row r="19" spans="3:15">
      <c r="C19" s="151"/>
      <c r="D19" s="154" t="s">
        <v>127</v>
      </c>
      <c r="E19" s="176">
        <v>3728018</v>
      </c>
      <c r="F19" s="176">
        <v>2271204</v>
      </c>
      <c r="G19" s="176">
        <v>858467</v>
      </c>
      <c r="H19" s="176">
        <v>1757487</v>
      </c>
      <c r="I19" s="176">
        <v>1199288</v>
      </c>
      <c r="J19" s="176">
        <v>170974</v>
      </c>
      <c r="K19" s="176">
        <v>388407</v>
      </c>
      <c r="L19" s="176">
        <v>816253</v>
      </c>
      <c r="M19" s="165">
        <v>11190098</v>
      </c>
      <c r="N19" s="128"/>
      <c r="O19" s="1"/>
    </row>
    <row r="20" spans="3:15" ht="25.5">
      <c r="C20" s="152"/>
      <c r="D20" s="155" t="s">
        <v>247</v>
      </c>
      <c r="E20" s="177">
        <v>0.96440000000000003</v>
      </c>
      <c r="F20" s="177">
        <v>0.96940000000000004</v>
      </c>
      <c r="G20" s="177">
        <v>0.95489999999999997</v>
      </c>
      <c r="H20" s="177">
        <v>0.93579999999999997</v>
      </c>
      <c r="I20" s="177">
        <v>0.99990000000000001</v>
      </c>
      <c r="J20" s="177">
        <v>0.99770000000000003</v>
      </c>
      <c r="K20" s="177">
        <v>0.99860000000000004</v>
      </c>
      <c r="L20" s="177">
        <v>0.88949999999999996</v>
      </c>
      <c r="M20" s="81">
        <v>0.95944794586051563</v>
      </c>
      <c r="N20" s="128"/>
      <c r="O20" s="1"/>
    </row>
    <row r="21" spans="3:15" ht="38.25">
      <c r="C21" s="150" t="s">
        <v>235</v>
      </c>
      <c r="D21" s="153" t="s">
        <v>110</v>
      </c>
      <c r="E21" s="175">
        <v>642779</v>
      </c>
      <c r="F21" s="175">
        <v>74708</v>
      </c>
      <c r="G21" s="175">
        <v>402043</v>
      </c>
      <c r="H21" s="175">
        <v>243556</v>
      </c>
      <c r="I21" s="175">
        <v>0</v>
      </c>
      <c r="J21" s="175">
        <v>0</v>
      </c>
      <c r="K21" s="175">
        <v>0</v>
      </c>
      <c r="L21" s="178">
        <v>46875</v>
      </c>
      <c r="M21" s="76">
        <v>1409961</v>
      </c>
      <c r="N21" s="128"/>
      <c r="O21" s="1"/>
    </row>
    <row r="22" spans="3:15">
      <c r="C22" s="151"/>
      <c r="D22" s="154" t="s">
        <v>127</v>
      </c>
      <c r="E22" s="176">
        <v>588709</v>
      </c>
      <c r="F22" s="176">
        <v>74706</v>
      </c>
      <c r="G22" s="176">
        <v>402036</v>
      </c>
      <c r="H22" s="176">
        <v>243455</v>
      </c>
      <c r="I22" s="176">
        <v>0</v>
      </c>
      <c r="J22" s="176">
        <v>0</v>
      </c>
      <c r="K22" s="176">
        <v>0</v>
      </c>
      <c r="L22" s="176">
        <v>46875</v>
      </c>
      <c r="M22" s="165">
        <v>1355781</v>
      </c>
      <c r="N22" s="128"/>
      <c r="O22" s="1"/>
    </row>
    <row r="23" spans="3:15" ht="25.5">
      <c r="C23" s="152"/>
      <c r="D23" s="155" t="s">
        <v>247</v>
      </c>
      <c r="E23" s="177">
        <v>0.91590000000000005</v>
      </c>
      <c r="F23" s="177">
        <v>1</v>
      </c>
      <c r="G23" s="177">
        <v>1</v>
      </c>
      <c r="H23" s="177">
        <v>0.99960000000000004</v>
      </c>
      <c r="I23" s="177" t="s">
        <v>118</v>
      </c>
      <c r="J23" s="177" t="s">
        <v>118</v>
      </c>
      <c r="K23" s="177" t="s">
        <v>118</v>
      </c>
      <c r="L23" s="177">
        <v>1</v>
      </c>
      <c r="M23" s="81">
        <v>0.96157340522184653</v>
      </c>
      <c r="N23" s="128"/>
      <c r="O23" s="1"/>
    </row>
    <row r="24" spans="3:15" ht="25.5">
      <c r="C24" s="150" t="s">
        <v>223</v>
      </c>
      <c r="D24" s="153" t="s">
        <v>110</v>
      </c>
      <c r="E24" s="175">
        <v>395439</v>
      </c>
      <c r="F24" s="175">
        <v>78088</v>
      </c>
      <c r="G24" s="175">
        <v>588681</v>
      </c>
      <c r="H24" s="175">
        <v>232735</v>
      </c>
      <c r="I24" s="175">
        <v>0</v>
      </c>
      <c r="J24" s="175">
        <v>63229</v>
      </c>
      <c r="K24" s="175">
        <v>187138</v>
      </c>
      <c r="L24" s="178">
        <v>12144</v>
      </c>
      <c r="M24" s="76">
        <v>1557454</v>
      </c>
      <c r="N24" s="128"/>
      <c r="O24" s="1"/>
    </row>
    <row r="25" spans="3:15">
      <c r="C25" s="151"/>
      <c r="D25" s="154" t="s">
        <v>127</v>
      </c>
      <c r="E25" s="176">
        <v>389085</v>
      </c>
      <c r="F25" s="176">
        <v>78087</v>
      </c>
      <c r="G25" s="176">
        <v>588677</v>
      </c>
      <c r="H25" s="176">
        <v>232732</v>
      </c>
      <c r="I25" s="176">
        <v>0</v>
      </c>
      <c r="J25" s="176">
        <v>63229</v>
      </c>
      <c r="K25" s="176">
        <v>187134</v>
      </c>
      <c r="L25" s="176">
        <v>12144</v>
      </c>
      <c r="M25" s="165">
        <v>1551088</v>
      </c>
      <c r="N25" s="128"/>
      <c r="O25" s="1"/>
    </row>
    <row r="26" spans="3:15" ht="25.5">
      <c r="C26" s="152"/>
      <c r="D26" s="155" t="s">
        <v>247</v>
      </c>
      <c r="E26" s="177">
        <v>0.9839</v>
      </c>
      <c r="F26" s="177">
        <v>1</v>
      </c>
      <c r="G26" s="177">
        <v>1</v>
      </c>
      <c r="H26" s="177">
        <v>1</v>
      </c>
      <c r="I26" s="177" t="s">
        <v>118</v>
      </c>
      <c r="J26" s="177">
        <v>1</v>
      </c>
      <c r="K26" s="177">
        <v>1</v>
      </c>
      <c r="L26" s="177">
        <v>1</v>
      </c>
      <c r="M26" s="81">
        <v>0.99591255985730553</v>
      </c>
      <c r="N26" s="128"/>
      <c r="O26" s="1"/>
    </row>
    <row r="27" spans="3:15">
      <c r="C27" s="150" t="s">
        <v>224</v>
      </c>
      <c r="D27" s="153" t="s">
        <v>110</v>
      </c>
      <c r="E27" s="175">
        <v>2987703</v>
      </c>
      <c r="F27" s="175">
        <v>1459440</v>
      </c>
      <c r="G27" s="175">
        <v>1741633</v>
      </c>
      <c r="H27" s="175">
        <v>5262228</v>
      </c>
      <c r="I27" s="175">
        <v>310483</v>
      </c>
      <c r="J27" s="175">
        <v>705241</v>
      </c>
      <c r="K27" s="175">
        <v>386366</v>
      </c>
      <c r="L27" s="178">
        <v>711572</v>
      </c>
      <c r="M27" s="76">
        <v>13564666</v>
      </c>
      <c r="N27" s="128"/>
      <c r="O27" s="1"/>
    </row>
    <row r="28" spans="3:15">
      <c r="C28" s="151"/>
      <c r="D28" s="154" t="s">
        <v>127</v>
      </c>
      <c r="E28" s="176">
        <v>2759327</v>
      </c>
      <c r="F28" s="176">
        <v>1406133</v>
      </c>
      <c r="G28" s="176">
        <v>1717934</v>
      </c>
      <c r="H28" s="176">
        <v>5146863</v>
      </c>
      <c r="I28" s="176">
        <v>310270</v>
      </c>
      <c r="J28" s="176">
        <v>698554</v>
      </c>
      <c r="K28" s="176">
        <v>385732</v>
      </c>
      <c r="L28" s="176">
        <v>477085</v>
      </c>
      <c r="M28" s="165">
        <v>12901898</v>
      </c>
      <c r="N28" s="128"/>
      <c r="O28" s="1"/>
    </row>
    <row r="29" spans="3:15" ht="25.5">
      <c r="C29" s="152"/>
      <c r="D29" s="155" t="s">
        <v>247</v>
      </c>
      <c r="E29" s="177">
        <v>0.92359999999999998</v>
      </c>
      <c r="F29" s="177">
        <v>0.96350000000000002</v>
      </c>
      <c r="G29" s="177">
        <v>0.98640000000000005</v>
      </c>
      <c r="H29" s="177">
        <v>0.97809999999999997</v>
      </c>
      <c r="I29" s="177">
        <v>0.99929999999999997</v>
      </c>
      <c r="J29" s="177">
        <v>0.99050000000000005</v>
      </c>
      <c r="K29" s="177">
        <v>0.99839999999999995</v>
      </c>
      <c r="L29" s="177">
        <v>0.67049999999999998</v>
      </c>
      <c r="M29" s="81">
        <v>0.95114011653512143</v>
      </c>
      <c r="N29" s="128"/>
      <c r="O29" s="1"/>
    </row>
    <row r="30" spans="3:15" ht="38.25">
      <c r="C30" s="150" t="s">
        <v>236</v>
      </c>
      <c r="D30" s="153" t="s">
        <v>110</v>
      </c>
      <c r="E30" s="175">
        <v>90842</v>
      </c>
      <c r="F30" s="175">
        <v>226136</v>
      </c>
      <c r="G30" s="175">
        <v>309414</v>
      </c>
      <c r="H30" s="175">
        <v>96782</v>
      </c>
      <c r="I30" s="175">
        <v>0</v>
      </c>
      <c r="J30" s="175">
        <v>0</v>
      </c>
      <c r="K30" s="175">
        <v>0</v>
      </c>
      <c r="L30" s="178">
        <v>0</v>
      </c>
      <c r="M30" s="76">
        <v>723174</v>
      </c>
      <c r="N30" s="128"/>
      <c r="O30" s="1"/>
    </row>
    <row r="31" spans="3:15">
      <c r="C31" s="151"/>
      <c r="D31" s="154" t="s">
        <v>127</v>
      </c>
      <c r="E31" s="176">
        <v>90298</v>
      </c>
      <c r="F31" s="176">
        <v>226107</v>
      </c>
      <c r="G31" s="176">
        <v>309411</v>
      </c>
      <c r="H31" s="176">
        <v>96782</v>
      </c>
      <c r="I31" s="176">
        <v>0</v>
      </c>
      <c r="J31" s="176">
        <v>0</v>
      </c>
      <c r="K31" s="176">
        <v>0</v>
      </c>
      <c r="L31" s="176">
        <v>0</v>
      </c>
      <c r="M31" s="165">
        <v>722598</v>
      </c>
      <c r="N31" s="128"/>
      <c r="O31" s="1"/>
    </row>
    <row r="32" spans="3:15" ht="25.5">
      <c r="C32" s="152"/>
      <c r="D32" s="155" t="s">
        <v>247</v>
      </c>
      <c r="E32" s="177">
        <v>0.99399999999999999</v>
      </c>
      <c r="F32" s="177">
        <v>0.99990000000000001</v>
      </c>
      <c r="G32" s="177">
        <v>1</v>
      </c>
      <c r="H32" s="177">
        <v>1</v>
      </c>
      <c r="I32" s="177" t="s">
        <v>118</v>
      </c>
      <c r="J32" s="177" t="s">
        <v>118</v>
      </c>
      <c r="K32" s="177" t="s">
        <v>118</v>
      </c>
      <c r="L32" s="177" t="s">
        <v>118</v>
      </c>
      <c r="M32" s="81">
        <v>0.99920351118817874</v>
      </c>
      <c r="N32" s="128"/>
      <c r="O32" s="1"/>
    </row>
    <row r="33" spans="3:15" ht="51">
      <c r="C33" s="150" t="s">
        <v>237</v>
      </c>
      <c r="D33" s="153" t="s">
        <v>110</v>
      </c>
      <c r="E33" s="175">
        <v>76135</v>
      </c>
      <c r="F33" s="175">
        <v>250986</v>
      </c>
      <c r="G33" s="175">
        <v>393286</v>
      </c>
      <c r="H33" s="175">
        <v>474268</v>
      </c>
      <c r="I33" s="175">
        <v>0</v>
      </c>
      <c r="J33" s="175">
        <v>0</v>
      </c>
      <c r="K33" s="175">
        <v>0</v>
      </c>
      <c r="L33" s="178">
        <v>62731</v>
      </c>
      <c r="M33" s="76">
        <v>1257406</v>
      </c>
      <c r="N33" s="128"/>
      <c r="O33" s="1"/>
    </row>
    <row r="34" spans="3:15">
      <c r="C34" s="151"/>
      <c r="D34" s="154" t="s">
        <v>127</v>
      </c>
      <c r="E34" s="176">
        <v>76135</v>
      </c>
      <c r="F34" s="176">
        <v>250986</v>
      </c>
      <c r="G34" s="176">
        <v>393282</v>
      </c>
      <c r="H34" s="176">
        <v>474263</v>
      </c>
      <c r="I34" s="176">
        <v>0</v>
      </c>
      <c r="J34" s="176">
        <v>0</v>
      </c>
      <c r="K34" s="176">
        <v>0</v>
      </c>
      <c r="L34" s="176">
        <v>62731</v>
      </c>
      <c r="M34" s="165">
        <v>1257397</v>
      </c>
      <c r="N34" s="128"/>
      <c r="O34" s="1"/>
    </row>
    <row r="35" spans="3:15" ht="25.5">
      <c r="C35" s="152"/>
      <c r="D35" s="155" t="s">
        <v>247</v>
      </c>
      <c r="E35" s="177">
        <v>1</v>
      </c>
      <c r="F35" s="177">
        <v>1</v>
      </c>
      <c r="G35" s="177">
        <v>1</v>
      </c>
      <c r="H35" s="177">
        <v>1</v>
      </c>
      <c r="I35" s="177" t="s">
        <v>118</v>
      </c>
      <c r="J35" s="177" t="s">
        <v>118</v>
      </c>
      <c r="K35" s="177" t="s">
        <v>118</v>
      </c>
      <c r="L35" s="177">
        <v>1</v>
      </c>
      <c r="M35" s="81">
        <v>0.99999284240730524</v>
      </c>
      <c r="N35" s="128"/>
      <c r="O35" s="1"/>
    </row>
    <row r="36" spans="3:15" ht="51">
      <c r="C36" s="150" t="s">
        <v>238</v>
      </c>
      <c r="D36" s="153" t="s">
        <v>110</v>
      </c>
      <c r="E36" s="175">
        <v>109313</v>
      </c>
      <c r="F36" s="175">
        <v>199371</v>
      </c>
      <c r="G36" s="175">
        <v>485769</v>
      </c>
      <c r="H36" s="175">
        <v>178653</v>
      </c>
      <c r="I36" s="175">
        <v>0</v>
      </c>
      <c r="J36" s="175">
        <v>0</v>
      </c>
      <c r="K36" s="175">
        <v>0</v>
      </c>
      <c r="L36" s="178">
        <v>18569</v>
      </c>
      <c r="M36" s="76">
        <v>991675</v>
      </c>
      <c r="N36" s="128"/>
      <c r="O36" s="1"/>
    </row>
    <row r="37" spans="3:15">
      <c r="C37" s="151"/>
      <c r="D37" s="154" t="s">
        <v>127</v>
      </c>
      <c r="E37" s="176">
        <v>109233</v>
      </c>
      <c r="F37" s="176">
        <v>199365</v>
      </c>
      <c r="G37" s="176">
        <v>485754</v>
      </c>
      <c r="H37" s="176">
        <v>178634</v>
      </c>
      <c r="I37" s="176">
        <v>0</v>
      </c>
      <c r="J37" s="176">
        <v>0</v>
      </c>
      <c r="K37" s="176">
        <v>0</v>
      </c>
      <c r="L37" s="176">
        <v>17891</v>
      </c>
      <c r="M37" s="165">
        <v>990877</v>
      </c>
      <c r="N37" s="128"/>
      <c r="O37" s="1"/>
    </row>
    <row r="38" spans="3:15" ht="25.5">
      <c r="C38" s="152"/>
      <c r="D38" s="155" t="s">
        <v>247</v>
      </c>
      <c r="E38" s="177">
        <v>0.99929999999999997</v>
      </c>
      <c r="F38" s="177">
        <v>1</v>
      </c>
      <c r="G38" s="177">
        <v>1</v>
      </c>
      <c r="H38" s="177">
        <v>0.99990000000000001</v>
      </c>
      <c r="I38" s="177" t="s">
        <v>118</v>
      </c>
      <c r="J38" s="177" t="s">
        <v>118</v>
      </c>
      <c r="K38" s="177" t="s">
        <v>118</v>
      </c>
      <c r="L38" s="177">
        <v>0.96350000000000002</v>
      </c>
      <c r="M38" s="81">
        <v>0.99919530087982456</v>
      </c>
      <c r="N38" s="128"/>
      <c r="O38" s="1"/>
    </row>
    <row r="39" spans="3:15" ht="25.5">
      <c r="C39" s="150" t="s">
        <v>225</v>
      </c>
      <c r="D39" s="153" t="s">
        <v>110</v>
      </c>
      <c r="E39" s="175">
        <v>345582</v>
      </c>
      <c r="F39" s="175">
        <v>348041</v>
      </c>
      <c r="G39" s="175">
        <v>519042</v>
      </c>
      <c r="H39" s="175">
        <v>296810</v>
      </c>
      <c r="I39" s="175">
        <v>40404</v>
      </c>
      <c r="J39" s="175">
        <v>257080</v>
      </c>
      <c r="K39" s="175">
        <v>121454</v>
      </c>
      <c r="L39" s="178">
        <v>33936</v>
      </c>
      <c r="M39" s="76">
        <v>1962349</v>
      </c>
      <c r="N39" s="128"/>
      <c r="O39" s="1"/>
    </row>
    <row r="40" spans="3:15">
      <c r="C40" s="151"/>
      <c r="D40" s="154" t="s">
        <v>127</v>
      </c>
      <c r="E40" s="176">
        <v>341772</v>
      </c>
      <c r="F40" s="176">
        <v>348035</v>
      </c>
      <c r="G40" s="176">
        <v>519040</v>
      </c>
      <c r="H40" s="176">
        <v>296760</v>
      </c>
      <c r="I40" s="176">
        <v>40404</v>
      </c>
      <c r="J40" s="176">
        <v>257080</v>
      </c>
      <c r="K40" s="176">
        <v>121388</v>
      </c>
      <c r="L40" s="176">
        <v>33936</v>
      </c>
      <c r="M40" s="165">
        <v>1958415</v>
      </c>
      <c r="N40" s="128"/>
      <c r="O40" s="1"/>
    </row>
    <row r="41" spans="3:15" ht="25.5">
      <c r="C41" s="152"/>
      <c r="D41" s="155" t="s">
        <v>247</v>
      </c>
      <c r="E41" s="177">
        <v>0.98899999999999999</v>
      </c>
      <c r="F41" s="177">
        <v>1</v>
      </c>
      <c r="G41" s="177">
        <v>1</v>
      </c>
      <c r="H41" s="177">
        <v>0.99980000000000002</v>
      </c>
      <c r="I41" s="177">
        <v>1</v>
      </c>
      <c r="J41" s="177">
        <v>1</v>
      </c>
      <c r="K41" s="177">
        <v>0.99950000000000006</v>
      </c>
      <c r="L41" s="177">
        <v>1</v>
      </c>
      <c r="M41" s="81">
        <v>0.99799525976266201</v>
      </c>
      <c r="N41" s="128"/>
      <c r="O41" s="1"/>
    </row>
    <row r="42" spans="3:15" ht="38.25">
      <c r="C42" s="150" t="s">
        <v>239</v>
      </c>
      <c r="D42" s="153" t="s">
        <v>110</v>
      </c>
      <c r="E42" s="175">
        <v>474673</v>
      </c>
      <c r="F42" s="175">
        <v>232506</v>
      </c>
      <c r="G42" s="175">
        <v>324867</v>
      </c>
      <c r="H42" s="175">
        <v>243671</v>
      </c>
      <c r="I42" s="175">
        <v>30144</v>
      </c>
      <c r="J42" s="175">
        <v>35619</v>
      </c>
      <c r="K42" s="175">
        <v>132577</v>
      </c>
      <c r="L42" s="178">
        <v>56189</v>
      </c>
      <c r="M42" s="76">
        <v>1530246</v>
      </c>
      <c r="N42" s="128"/>
      <c r="O42" s="1"/>
    </row>
    <row r="43" spans="3:15">
      <c r="C43" s="151"/>
      <c r="D43" s="154" t="s">
        <v>127</v>
      </c>
      <c r="E43" s="176">
        <v>470849</v>
      </c>
      <c r="F43" s="176">
        <v>232506</v>
      </c>
      <c r="G43" s="176">
        <v>324864</v>
      </c>
      <c r="H43" s="176">
        <v>243577</v>
      </c>
      <c r="I43" s="176">
        <v>30130</v>
      </c>
      <c r="J43" s="176">
        <v>35619</v>
      </c>
      <c r="K43" s="176">
        <v>132557</v>
      </c>
      <c r="L43" s="176">
        <v>56189</v>
      </c>
      <c r="M43" s="165">
        <v>1526291</v>
      </c>
      <c r="N43" s="128"/>
      <c r="O43" s="1"/>
    </row>
    <row r="44" spans="3:15" ht="25.5">
      <c r="C44" s="152"/>
      <c r="D44" s="155" t="s">
        <v>247</v>
      </c>
      <c r="E44" s="177">
        <v>0.9919</v>
      </c>
      <c r="F44" s="177">
        <v>1</v>
      </c>
      <c r="G44" s="177">
        <v>1</v>
      </c>
      <c r="H44" s="177">
        <v>0.99960000000000004</v>
      </c>
      <c r="I44" s="177">
        <v>0.99960000000000004</v>
      </c>
      <c r="J44" s="177">
        <v>1</v>
      </c>
      <c r="K44" s="177">
        <v>0.99980000000000002</v>
      </c>
      <c r="L44" s="177">
        <v>1</v>
      </c>
      <c r="M44" s="81">
        <v>0.99741544823512041</v>
      </c>
      <c r="N44" s="128"/>
      <c r="O44" s="1"/>
    </row>
    <row r="45" spans="3:15" ht="25.5">
      <c r="C45" s="150" t="s">
        <v>226</v>
      </c>
      <c r="D45" s="153" t="s">
        <v>110</v>
      </c>
      <c r="E45" s="175">
        <v>2074532</v>
      </c>
      <c r="F45" s="175">
        <v>702550</v>
      </c>
      <c r="G45" s="175">
        <v>592022</v>
      </c>
      <c r="H45" s="175">
        <v>194509</v>
      </c>
      <c r="I45" s="175">
        <v>2368003</v>
      </c>
      <c r="J45" s="175">
        <v>689926</v>
      </c>
      <c r="K45" s="175">
        <v>660428</v>
      </c>
      <c r="L45" s="178">
        <v>0</v>
      </c>
      <c r="M45" s="76">
        <v>7281970</v>
      </c>
      <c r="N45" s="128"/>
      <c r="O45" s="1"/>
    </row>
    <row r="46" spans="3:15">
      <c r="C46" s="151"/>
      <c r="D46" s="154" t="s">
        <v>127</v>
      </c>
      <c r="E46" s="176">
        <v>2001541</v>
      </c>
      <c r="F46" s="176">
        <v>691693</v>
      </c>
      <c r="G46" s="176">
        <v>586314</v>
      </c>
      <c r="H46" s="176">
        <v>194509</v>
      </c>
      <c r="I46" s="176">
        <v>2265665</v>
      </c>
      <c r="J46" s="176">
        <v>687370</v>
      </c>
      <c r="K46" s="176">
        <v>659399</v>
      </c>
      <c r="L46" s="176">
        <v>0</v>
      </c>
      <c r="M46" s="165">
        <v>7086491</v>
      </c>
      <c r="N46" s="128"/>
      <c r="O46" s="1"/>
    </row>
    <row r="47" spans="3:15" ht="25.5">
      <c r="C47" s="152"/>
      <c r="D47" s="155" t="s">
        <v>247</v>
      </c>
      <c r="E47" s="177">
        <v>0.96479999999999999</v>
      </c>
      <c r="F47" s="177">
        <v>0.98450000000000004</v>
      </c>
      <c r="G47" s="177">
        <v>0.99039999999999995</v>
      </c>
      <c r="H47" s="177">
        <v>1</v>
      </c>
      <c r="I47" s="177">
        <v>0.95679999999999998</v>
      </c>
      <c r="J47" s="177">
        <v>0.99629999999999996</v>
      </c>
      <c r="K47" s="177">
        <v>0.99839999999999995</v>
      </c>
      <c r="L47" s="177" t="s">
        <v>118</v>
      </c>
      <c r="M47" s="81">
        <v>0.97315575318217462</v>
      </c>
      <c r="N47" s="128"/>
      <c r="O47" s="1"/>
    </row>
    <row r="48" spans="3:15">
      <c r="C48" s="150" t="s">
        <v>227</v>
      </c>
      <c r="D48" s="153" t="s">
        <v>110</v>
      </c>
      <c r="E48" s="175">
        <v>2619412</v>
      </c>
      <c r="F48" s="175">
        <v>1548745</v>
      </c>
      <c r="G48" s="175">
        <v>957270</v>
      </c>
      <c r="H48" s="175">
        <v>913992</v>
      </c>
      <c r="I48" s="175">
        <v>1080102</v>
      </c>
      <c r="J48" s="175">
        <v>680566</v>
      </c>
      <c r="K48" s="175">
        <v>72563</v>
      </c>
      <c r="L48" s="178">
        <v>138135</v>
      </c>
      <c r="M48" s="76">
        <v>8010785</v>
      </c>
      <c r="N48" s="128"/>
      <c r="O48" s="1"/>
    </row>
    <row r="49" spans="3:15">
      <c r="C49" s="151"/>
      <c r="D49" s="154" t="s">
        <v>127</v>
      </c>
      <c r="E49" s="176">
        <v>2563717</v>
      </c>
      <c r="F49" s="176">
        <v>1524197</v>
      </c>
      <c r="G49" s="176">
        <v>957233</v>
      </c>
      <c r="H49" s="176">
        <v>913982</v>
      </c>
      <c r="I49" s="176">
        <v>915266</v>
      </c>
      <c r="J49" s="176">
        <v>679346</v>
      </c>
      <c r="K49" s="176">
        <v>72551</v>
      </c>
      <c r="L49" s="176">
        <v>138135</v>
      </c>
      <c r="M49" s="165">
        <v>7764427</v>
      </c>
      <c r="N49" s="128"/>
      <c r="O49" s="1"/>
    </row>
    <row r="50" spans="3:15" ht="25.5">
      <c r="C50" s="152"/>
      <c r="D50" s="155" t="s">
        <v>247</v>
      </c>
      <c r="E50" s="177">
        <v>0.97870000000000001</v>
      </c>
      <c r="F50" s="177">
        <v>0.98409999999999997</v>
      </c>
      <c r="G50" s="177">
        <v>1</v>
      </c>
      <c r="H50" s="177">
        <v>1</v>
      </c>
      <c r="I50" s="177">
        <v>0.84740000000000004</v>
      </c>
      <c r="J50" s="177">
        <v>0.99819999999999998</v>
      </c>
      <c r="K50" s="177">
        <v>0.99980000000000002</v>
      </c>
      <c r="L50" s="177">
        <v>1</v>
      </c>
      <c r="M50" s="81">
        <v>0.96924670928005185</v>
      </c>
      <c r="N50" s="128"/>
      <c r="O50" s="1"/>
    </row>
    <row r="51" spans="3:15" ht="25.5">
      <c r="C51" s="150" t="s">
        <v>228</v>
      </c>
      <c r="D51" s="153" t="s">
        <v>110</v>
      </c>
      <c r="E51" s="175">
        <v>1847547</v>
      </c>
      <c r="F51" s="175">
        <v>265923</v>
      </c>
      <c r="G51" s="175">
        <v>396813</v>
      </c>
      <c r="H51" s="175">
        <v>12800</v>
      </c>
      <c r="I51" s="175">
        <v>959546</v>
      </c>
      <c r="J51" s="175">
        <v>269582</v>
      </c>
      <c r="K51" s="175">
        <v>215073</v>
      </c>
      <c r="L51" s="178">
        <v>0</v>
      </c>
      <c r="M51" s="76">
        <v>3967284</v>
      </c>
      <c r="N51" s="128"/>
      <c r="O51" s="1"/>
    </row>
    <row r="52" spans="3:15">
      <c r="C52" s="151"/>
      <c r="D52" s="154" t="s">
        <v>127</v>
      </c>
      <c r="E52" s="176">
        <v>1817399</v>
      </c>
      <c r="F52" s="176">
        <v>264672</v>
      </c>
      <c r="G52" s="176">
        <v>396810</v>
      </c>
      <c r="H52" s="176">
        <v>11950</v>
      </c>
      <c r="I52" s="176">
        <v>959546</v>
      </c>
      <c r="J52" s="176">
        <v>269581</v>
      </c>
      <c r="K52" s="176">
        <v>214771</v>
      </c>
      <c r="L52" s="176">
        <v>0</v>
      </c>
      <c r="M52" s="165">
        <v>3934729</v>
      </c>
      <c r="N52" s="128"/>
      <c r="O52" s="1"/>
    </row>
    <row r="53" spans="3:15" ht="25.5">
      <c r="C53" s="152"/>
      <c r="D53" s="155" t="s">
        <v>247</v>
      </c>
      <c r="E53" s="177">
        <v>0.98370000000000002</v>
      </c>
      <c r="F53" s="177">
        <v>0.99529999999999996</v>
      </c>
      <c r="G53" s="177">
        <v>1</v>
      </c>
      <c r="H53" s="177">
        <v>0.93359999999999999</v>
      </c>
      <c r="I53" s="177">
        <v>1</v>
      </c>
      <c r="J53" s="177">
        <v>1</v>
      </c>
      <c r="K53" s="177">
        <v>0.99860000000000004</v>
      </c>
      <c r="L53" s="177" t="s">
        <v>118</v>
      </c>
      <c r="M53" s="81">
        <v>0.99179413422381657</v>
      </c>
      <c r="N53" s="128"/>
      <c r="O53" s="1"/>
    </row>
    <row r="54" spans="3:15" ht="25.5">
      <c r="C54" s="150" t="s">
        <v>229</v>
      </c>
      <c r="D54" s="153" t="s">
        <v>110</v>
      </c>
      <c r="E54" s="175">
        <v>1519287</v>
      </c>
      <c r="F54" s="175">
        <v>722992</v>
      </c>
      <c r="G54" s="175">
        <v>626378</v>
      </c>
      <c r="H54" s="175">
        <v>537778</v>
      </c>
      <c r="I54" s="175">
        <v>2971875</v>
      </c>
      <c r="J54" s="175">
        <v>1489254</v>
      </c>
      <c r="K54" s="175">
        <v>223516</v>
      </c>
      <c r="L54" s="178">
        <v>19788</v>
      </c>
      <c r="M54" s="76">
        <v>8110868</v>
      </c>
      <c r="N54" s="128"/>
      <c r="O54" s="1"/>
    </row>
    <row r="55" spans="3:15">
      <c r="C55" s="151"/>
      <c r="D55" s="154" t="s">
        <v>127</v>
      </c>
      <c r="E55" s="176">
        <v>1510302</v>
      </c>
      <c r="F55" s="176">
        <v>722989</v>
      </c>
      <c r="G55" s="176">
        <v>597867</v>
      </c>
      <c r="H55" s="176">
        <v>537728</v>
      </c>
      <c r="I55" s="176">
        <v>2971871</v>
      </c>
      <c r="J55" s="176">
        <v>1462861</v>
      </c>
      <c r="K55" s="176">
        <v>223515</v>
      </c>
      <c r="L55" s="176">
        <v>19788</v>
      </c>
      <c r="M55" s="165">
        <v>8046921</v>
      </c>
      <c r="N55" s="128"/>
      <c r="O55" s="1"/>
    </row>
    <row r="56" spans="3:15" ht="25.5">
      <c r="C56" s="152"/>
      <c r="D56" s="155" t="s">
        <v>247</v>
      </c>
      <c r="E56" s="177">
        <v>0.99409999999999998</v>
      </c>
      <c r="F56" s="177">
        <v>1</v>
      </c>
      <c r="G56" s="177">
        <v>0.95450000000000002</v>
      </c>
      <c r="H56" s="177">
        <v>0.99990000000000001</v>
      </c>
      <c r="I56" s="177">
        <v>1</v>
      </c>
      <c r="J56" s="177">
        <v>0.98229999999999995</v>
      </c>
      <c r="K56" s="177">
        <v>1</v>
      </c>
      <c r="L56" s="177">
        <v>1</v>
      </c>
      <c r="M56" s="81">
        <v>0.99211588698028375</v>
      </c>
      <c r="N56" s="128"/>
      <c r="O56" s="1"/>
    </row>
    <row r="57" spans="3:15">
      <c r="C57" s="150" t="s">
        <v>240</v>
      </c>
      <c r="D57" s="153" t="s">
        <v>110</v>
      </c>
      <c r="E57" s="175">
        <v>879463</v>
      </c>
      <c r="F57" s="175">
        <v>270799</v>
      </c>
      <c r="G57" s="175">
        <v>342198</v>
      </c>
      <c r="H57" s="175">
        <v>84515</v>
      </c>
      <c r="I57" s="175">
        <v>202091</v>
      </c>
      <c r="J57" s="175">
        <v>48759</v>
      </c>
      <c r="K57" s="175">
        <v>111185</v>
      </c>
      <c r="L57" s="178">
        <v>0</v>
      </c>
      <c r="M57" s="76">
        <v>1939010</v>
      </c>
      <c r="N57" s="128"/>
      <c r="O57" s="1"/>
    </row>
    <row r="58" spans="3:15">
      <c r="C58" s="151"/>
      <c r="D58" s="154" t="s">
        <v>127</v>
      </c>
      <c r="E58" s="176">
        <v>879453</v>
      </c>
      <c r="F58" s="176">
        <v>270799</v>
      </c>
      <c r="G58" s="176">
        <v>340796</v>
      </c>
      <c r="H58" s="176">
        <v>84515</v>
      </c>
      <c r="I58" s="176">
        <v>202088</v>
      </c>
      <c r="J58" s="176">
        <v>48759</v>
      </c>
      <c r="K58" s="176">
        <v>111148</v>
      </c>
      <c r="L58" s="176">
        <v>0</v>
      </c>
      <c r="M58" s="165">
        <v>1937558</v>
      </c>
      <c r="N58" s="128"/>
      <c r="O58" s="1"/>
    </row>
    <row r="59" spans="3:15" ht="25.5">
      <c r="C59" s="152"/>
      <c r="D59" s="155" t="s">
        <v>247</v>
      </c>
      <c r="E59" s="177">
        <v>1</v>
      </c>
      <c r="F59" s="177">
        <v>1</v>
      </c>
      <c r="G59" s="177">
        <v>0.99590000000000001</v>
      </c>
      <c r="H59" s="177">
        <v>1</v>
      </c>
      <c r="I59" s="177">
        <v>1</v>
      </c>
      <c r="J59" s="177">
        <v>1</v>
      </c>
      <c r="K59" s="177">
        <v>0.99970000000000003</v>
      </c>
      <c r="L59" s="177" t="s">
        <v>118</v>
      </c>
      <c r="M59" s="81">
        <v>0.99925116425392335</v>
      </c>
      <c r="N59" s="128"/>
      <c r="O59" s="1"/>
    </row>
    <row r="60" spans="3:15" ht="25.5">
      <c r="C60" s="150" t="s">
        <v>241</v>
      </c>
      <c r="D60" s="153" t="s">
        <v>110</v>
      </c>
      <c r="E60" s="175">
        <v>3833230</v>
      </c>
      <c r="F60" s="175">
        <v>578408</v>
      </c>
      <c r="G60" s="175">
        <v>214123</v>
      </c>
      <c r="H60" s="175">
        <v>369185</v>
      </c>
      <c r="I60" s="175">
        <v>173670</v>
      </c>
      <c r="J60" s="175">
        <v>95569</v>
      </c>
      <c r="K60" s="175">
        <v>133808</v>
      </c>
      <c r="L60" s="178">
        <v>48803</v>
      </c>
      <c r="M60" s="76">
        <v>5446796</v>
      </c>
      <c r="N60" s="128"/>
      <c r="O60" s="1"/>
    </row>
    <row r="61" spans="3:15">
      <c r="C61" s="151"/>
      <c r="D61" s="154" t="s">
        <v>127</v>
      </c>
      <c r="E61" s="176">
        <v>3807317</v>
      </c>
      <c r="F61" s="176">
        <v>571576</v>
      </c>
      <c r="G61" s="176">
        <v>214121</v>
      </c>
      <c r="H61" s="176">
        <v>369185</v>
      </c>
      <c r="I61" s="176">
        <v>173662</v>
      </c>
      <c r="J61" s="176">
        <v>95569</v>
      </c>
      <c r="K61" s="176">
        <v>133807</v>
      </c>
      <c r="L61" s="176">
        <v>48802</v>
      </c>
      <c r="M61" s="165">
        <v>5414039</v>
      </c>
      <c r="N61" s="128"/>
      <c r="O61" s="1"/>
    </row>
    <row r="62" spans="3:15" ht="25.5">
      <c r="C62" s="152"/>
      <c r="D62" s="155" t="s">
        <v>247</v>
      </c>
      <c r="E62" s="177">
        <v>0.99319999999999997</v>
      </c>
      <c r="F62" s="177">
        <v>0.98819999999999997</v>
      </c>
      <c r="G62" s="177">
        <v>1</v>
      </c>
      <c r="H62" s="177">
        <v>1</v>
      </c>
      <c r="I62" s="177">
        <v>1</v>
      </c>
      <c r="J62" s="177">
        <v>1</v>
      </c>
      <c r="K62" s="177">
        <v>1</v>
      </c>
      <c r="L62" s="177">
        <v>1</v>
      </c>
      <c r="M62" s="81">
        <v>0.99398600571785689</v>
      </c>
      <c r="N62" s="128"/>
      <c r="O62" s="1"/>
    </row>
    <row r="63" spans="3:15" ht="25.5">
      <c r="C63" s="150" t="s">
        <v>230</v>
      </c>
      <c r="D63" s="153" t="s">
        <v>110</v>
      </c>
      <c r="E63" s="175">
        <v>0</v>
      </c>
      <c r="F63" s="175">
        <v>0</v>
      </c>
      <c r="G63" s="175">
        <v>0</v>
      </c>
      <c r="H63" s="175">
        <v>150000</v>
      </c>
      <c r="I63" s="175">
        <v>1251672</v>
      </c>
      <c r="J63" s="175">
        <v>0</v>
      </c>
      <c r="K63" s="175">
        <v>0</v>
      </c>
      <c r="L63" s="178">
        <v>0</v>
      </c>
      <c r="M63" s="76">
        <v>1401672</v>
      </c>
      <c r="N63" s="128"/>
      <c r="O63" s="1"/>
    </row>
    <row r="64" spans="3:15">
      <c r="C64" s="151"/>
      <c r="D64" s="154" t="s">
        <v>127</v>
      </c>
      <c r="E64" s="176">
        <v>0</v>
      </c>
      <c r="F64" s="176">
        <v>0</v>
      </c>
      <c r="G64" s="176">
        <v>0</v>
      </c>
      <c r="H64" s="176">
        <v>149900</v>
      </c>
      <c r="I64" s="176">
        <v>1147103</v>
      </c>
      <c r="J64" s="176">
        <v>0</v>
      </c>
      <c r="K64" s="176">
        <v>0</v>
      </c>
      <c r="L64" s="176">
        <v>0</v>
      </c>
      <c r="M64" s="165">
        <v>1297003</v>
      </c>
      <c r="N64" s="128"/>
      <c r="O64" s="1"/>
    </row>
    <row r="65" spans="3:15" ht="25.5">
      <c r="C65" s="152"/>
      <c r="D65" s="155" t="s">
        <v>247</v>
      </c>
      <c r="E65" s="177" t="s">
        <v>118</v>
      </c>
      <c r="F65" s="177" t="s">
        <v>118</v>
      </c>
      <c r="G65" s="177" t="s">
        <v>118</v>
      </c>
      <c r="H65" s="177">
        <v>0.99929999999999997</v>
      </c>
      <c r="I65" s="177">
        <v>0.91649999999999998</v>
      </c>
      <c r="J65" s="177" t="s">
        <v>118</v>
      </c>
      <c r="K65" s="177" t="s">
        <v>118</v>
      </c>
      <c r="L65" s="177" t="s">
        <v>118</v>
      </c>
      <c r="M65" s="81">
        <v>0.92532561112728229</v>
      </c>
      <c r="N65" s="128"/>
      <c r="O65" s="1"/>
    </row>
    <row r="66" spans="3:15" ht="25.5">
      <c r="C66" s="150" t="s">
        <v>231</v>
      </c>
      <c r="D66" s="153" t="s">
        <v>110</v>
      </c>
      <c r="E66" s="175">
        <v>1491205</v>
      </c>
      <c r="F66" s="175">
        <v>170112</v>
      </c>
      <c r="G66" s="175">
        <v>302167</v>
      </c>
      <c r="H66" s="175">
        <v>296535</v>
      </c>
      <c r="I66" s="175">
        <v>311220</v>
      </c>
      <c r="J66" s="175">
        <v>273122</v>
      </c>
      <c r="K66" s="175">
        <v>52913</v>
      </c>
      <c r="L66" s="178">
        <v>176660</v>
      </c>
      <c r="M66" s="76">
        <v>3073934</v>
      </c>
      <c r="N66" s="128"/>
      <c r="O66" s="1"/>
    </row>
    <row r="67" spans="3:15">
      <c r="C67" s="151"/>
      <c r="D67" s="154" t="s">
        <v>127</v>
      </c>
      <c r="E67" s="176">
        <v>1440540</v>
      </c>
      <c r="F67" s="176">
        <v>170112</v>
      </c>
      <c r="G67" s="176">
        <v>300953</v>
      </c>
      <c r="H67" s="176">
        <v>296535</v>
      </c>
      <c r="I67" s="176">
        <v>302528</v>
      </c>
      <c r="J67" s="176">
        <v>273119</v>
      </c>
      <c r="K67" s="176">
        <v>52877</v>
      </c>
      <c r="L67" s="176">
        <v>174183</v>
      </c>
      <c r="M67" s="165">
        <v>3010847</v>
      </c>
      <c r="N67" s="128"/>
      <c r="O67" s="1"/>
    </row>
    <row r="68" spans="3:15" ht="25.5">
      <c r="C68" s="152"/>
      <c r="D68" s="155" t="s">
        <v>247</v>
      </c>
      <c r="E68" s="177">
        <v>0.96599999999999997</v>
      </c>
      <c r="F68" s="177">
        <v>1</v>
      </c>
      <c r="G68" s="177">
        <v>0.996</v>
      </c>
      <c r="H68" s="177">
        <v>1</v>
      </c>
      <c r="I68" s="177">
        <v>0.97209999999999996</v>
      </c>
      <c r="J68" s="177">
        <v>1</v>
      </c>
      <c r="K68" s="177">
        <v>0.99929999999999997</v>
      </c>
      <c r="L68" s="177">
        <v>0.98599999999999999</v>
      </c>
      <c r="M68" s="81">
        <v>0.97947678772543589</v>
      </c>
      <c r="N68" s="128"/>
      <c r="O68" s="1"/>
    </row>
    <row r="69" spans="3:15">
      <c r="C69" s="150" t="s">
        <v>232</v>
      </c>
      <c r="D69" s="153" t="s">
        <v>110</v>
      </c>
      <c r="E69" s="175">
        <v>1254035</v>
      </c>
      <c r="F69" s="175">
        <v>659932</v>
      </c>
      <c r="G69" s="175">
        <v>470784</v>
      </c>
      <c r="H69" s="175">
        <v>288042</v>
      </c>
      <c r="I69" s="175">
        <v>441999</v>
      </c>
      <c r="J69" s="175">
        <v>161994</v>
      </c>
      <c r="K69" s="175">
        <v>136346</v>
      </c>
      <c r="L69" s="178">
        <v>68949</v>
      </c>
      <c r="M69" s="76">
        <v>3482081</v>
      </c>
      <c r="N69" s="128"/>
      <c r="O69" s="1"/>
    </row>
    <row r="70" spans="3:15">
      <c r="C70" s="151"/>
      <c r="D70" s="154" t="s">
        <v>127</v>
      </c>
      <c r="E70" s="176">
        <v>1245545</v>
      </c>
      <c r="F70" s="176">
        <v>654063</v>
      </c>
      <c r="G70" s="176">
        <v>470783</v>
      </c>
      <c r="H70" s="176">
        <v>287094</v>
      </c>
      <c r="I70" s="176">
        <v>440928</v>
      </c>
      <c r="J70" s="176">
        <v>161993</v>
      </c>
      <c r="K70" s="176">
        <v>136338</v>
      </c>
      <c r="L70" s="176">
        <v>68949</v>
      </c>
      <c r="M70" s="165">
        <v>3465693</v>
      </c>
      <c r="N70" s="128"/>
      <c r="O70" s="1"/>
    </row>
    <row r="71" spans="3:15" ht="25.5">
      <c r="C71" s="152"/>
      <c r="D71" s="155" t="s">
        <v>247</v>
      </c>
      <c r="E71" s="177">
        <v>0.99319999999999997</v>
      </c>
      <c r="F71" s="177">
        <v>0.99109999999999998</v>
      </c>
      <c r="G71" s="177">
        <v>1</v>
      </c>
      <c r="H71" s="177">
        <v>0.99670000000000003</v>
      </c>
      <c r="I71" s="177">
        <v>0.99760000000000004</v>
      </c>
      <c r="J71" s="177">
        <v>1</v>
      </c>
      <c r="K71" s="177">
        <v>0.99990000000000001</v>
      </c>
      <c r="L71" s="177">
        <v>1</v>
      </c>
      <c r="M71" s="81">
        <v>0.99529361895946711</v>
      </c>
      <c r="N71" s="128"/>
      <c r="O71" s="1"/>
    </row>
    <row r="72" spans="3:15" ht="25.5">
      <c r="C72" s="150" t="s">
        <v>233</v>
      </c>
      <c r="D72" s="153" t="s">
        <v>110</v>
      </c>
      <c r="E72" s="175">
        <v>860969</v>
      </c>
      <c r="F72" s="175">
        <v>598750</v>
      </c>
      <c r="G72" s="175">
        <v>188949</v>
      </c>
      <c r="H72" s="175">
        <v>213648</v>
      </c>
      <c r="I72" s="175">
        <v>3035239</v>
      </c>
      <c r="J72" s="175">
        <v>619098</v>
      </c>
      <c r="K72" s="175">
        <v>67732</v>
      </c>
      <c r="L72" s="178">
        <v>17790</v>
      </c>
      <c r="M72" s="76">
        <v>5602175</v>
      </c>
      <c r="N72" s="128"/>
      <c r="O72" s="1"/>
    </row>
    <row r="73" spans="3:15">
      <c r="C73" s="151"/>
      <c r="D73" s="154" t="s">
        <v>127</v>
      </c>
      <c r="E73" s="176">
        <v>859234</v>
      </c>
      <c r="F73" s="176">
        <v>597854</v>
      </c>
      <c r="G73" s="176">
        <v>188272</v>
      </c>
      <c r="H73" s="176">
        <v>213648</v>
      </c>
      <c r="I73" s="176">
        <v>3002143</v>
      </c>
      <c r="J73" s="176">
        <v>619018</v>
      </c>
      <c r="K73" s="176">
        <v>67176</v>
      </c>
      <c r="L73" s="176">
        <v>17790</v>
      </c>
      <c r="M73" s="165">
        <v>5565135</v>
      </c>
      <c r="N73" s="128"/>
      <c r="O73" s="1"/>
    </row>
    <row r="74" spans="3:15" ht="25.5">
      <c r="C74" s="152"/>
      <c r="D74" s="155" t="s">
        <v>247</v>
      </c>
      <c r="E74" s="177">
        <v>0.998</v>
      </c>
      <c r="F74" s="177">
        <v>0.99850000000000005</v>
      </c>
      <c r="G74" s="177">
        <v>0.99639999999999995</v>
      </c>
      <c r="H74" s="177">
        <v>1</v>
      </c>
      <c r="I74" s="177">
        <v>0.98909999999999998</v>
      </c>
      <c r="J74" s="177">
        <v>0.99990000000000001</v>
      </c>
      <c r="K74" s="177">
        <v>0.99180000000000001</v>
      </c>
      <c r="L74" s="177">
        <v>1</v>
      </c>
      <c r="M74" s="81">
        <v>0.99338828222966968</v>
      </c>
      <c r="N74" s="128"/>
      <c r="O74" s="1"/>
    </row>
    <row r="75" spans="3:15" ht="38.25">
      <c r="C75" s="150" t="s">
        <v>242</v>
      </c>
      <c r="D75" s="153" t="s">
        <v>110</v>
      </c>
      <c r="E75" s="175">
        <v>0</v>
      </c>
      <c r="F75" s="175">
        <v>0</v>
      </c>
      <c r="G75" s="175">
        <v>0</v>
      </c>
      <c r="H75" s="175">
        <v>0</v>
      </c>
      <c r="I75" s="175">
        <v>896906</v>
      </c>
      <c r="J75" s="175">
        <v>0</v>
      </c>
      <c r="K75" s="175">
        <v>0</v>
      </c>
      <c r="L75" s="178">
        <v>0</v>
      </c>
      <c r="M75" s="76">
        <v>896906</v>
      </c>
      <c r="N75" s="128"/>
      <c r="O75" s="1"/>
    </row>
    <row r="76" spans="3:15">
      <c r="C76" s="151"/>
      <c r="D76" s="154" t="s">
        <v>127</v>
      </c>
      <c r="E76" s="176">
        <v>0</v>
      </c>
      <c r="F76" s="176">
        <v>0</v>
      </c>
      <c r="G76" s="176">
        <v>0</v>
      </c>
      <c r="H76" s="176">
        <v>0</v>
      </c>
      <c r="I76" s="176">
        <v>896883</v>
      </c>
      <c r="J76" s="176">
        <v>0</v>
      </c>
      <c r="K76" s="176">
        <v>0</v>
      </c>
      <c r="L76" s="176">
        <v>0</v>
      </c>
      <c r="M76" s="165">
        <v>896883</v>
      </c>
      <c r="N76" s="128"/>
      <c r="O76" s="1"/>
    </row>
    <row r="77" spans="3:15" ht="25.5">
      <c r="C77" s="152"/>
      <c r="D77" s="155" t="s">
        <v>247</v>
      </c>
      <c r="E77" s="177" t="s">
        <v>118</v>
      </c>
      <c r="F77" s="177" t="s">
        <v>118</v>
      </c>
      <c r="G77" s="177" t="s">
        <v>118</v>
      </c>
      <c r="H77" s="177" t="s">
        <v>118</v>
      </c>
      <c r="I77" s="177">
        <v>1</v>
      </c>
      <c r="J77" s="177" t="s">
        <v>118</v>
      </c>
      <c r="K77" s="177" t="s">
        <v>118</v>
      </c>
      <c r="L77" s="177" t="s">
        <v>118</v>
      </c>
      <c r="M77" s="81">
        <v>0.999974356287058</v>
      </c>
      <c r="N77" s="128"/>
      <c r="O77" s="1"/>
    </row>
    <row r="78" spans="3:15" ht="38.25">
      <c r="C78" s="150" t="s">
        <v>243</v>
      </c>
      <c r="D78" s="153" t="s">
        <v>110</v>
      </c>
      <c r="E78" s="175">
        <v>448278</v>
      </c>
      <c r="F78" s="175">
        <v>197526</v>
      </c>
      <c r="G78" s="175">
        <v>333700</v>
      </c>
      <c r="H78" s="175">
        <v>194938</v>
      </c>
      <c r="I78" s="175">
        <v>0</v>
      </c>
      <c r="J78" s="175">
        <v>5000</v>
      </c>
      <c r="K78" s="175">
        <v>0</v>
      </c>
      <c r="L78" s="178">
        <v>16652</v>
      </c>
      <c r="M78" s="76">
        <v>1196094</v>
      </c>
      <c r="N78" s="128"/>
      <c r="O78" s="1"/>
    </row>
    <row r="79" spans="3:15">
      <c r="C79" s="151"/>
      <c r="D79" s="154" t="s">
        <v>127</v>
      </c>
      <c r="E79" s="176">
        <v>448236</v>
      </c>
      <c r="F79" s="176">
        <v>197522</v>
      </c>
      <c r="G79" s="176">
        <v>333697</v>
      </c>
      <c r="H79" s="176">
        <v>194820</v>
      </c>
      <c r="I79" s="176">
        <v>0</v>
      </c>
      <c r="J79" s="176">
        <v>5000</v>
      </c>
      <c r="K79" s="176">
        <v>0</v>
      </c>
      <c r="L79" s="176">
        <v>16651</v>
      </c>
      <c r="M79" s="165">
        <v>1195926</v>
      </c>
      <c r="N79" s="128"/>
      <c r="O79" s="1"/>
    </row>
    <row r="80" spans="3:15" ht="25.5">
      <c r="C80" s="152"/>
      <c r="D80" s="155" t="s">
        <v>247</v>
      </c>
      <c r="E80" s="177">
        <v>0.99990000000000001</v>
      </c>
      <c r="F80" s="177">
        <v>1</v>
      </c>
      <c r="G80" s="177">
        <v>1</v>
      </c>
      <c r="H80" s="177">
        <v>0.99939999999999996</v>
      </c>
      <c r="I80" s="177" t="s">
        <v>118</v>
      </c>
      <c r="J80" s="177">
        <v>1</v>
      </c>
      <c r="K80" s="177" t="s">
        <v>118</v>
      </c>
      <c r="L80" s="177">
        <v>0.99990000000000001</v>
      </c>
      <c r="M80" s="81">
        <v>0.99985954281185263</v>
      </c>
      <c r="N80" s="128"/>
      <c r="O80" s="1"/>
    </row>
    <row r="81" spans="3:14">
      <c r="C81" s="345" t="s">
        <v>8</v>
      </c>
      <c r="D81" s="156" t="s">
        <v>117</v>
      </c>
      <c r="E81" s="166">
        <v>26108414</v>
      </c>
      <c r="F81" s="166">
        <v>10967932</v>
      </c>
      <c r="G81" s="166">
        <v>10088127</v>
      </c>
      <c r="H81" s="166">
        <v>12162795</v>
      </c>
      <c r="I81" s="166">
        <v>15272787</v>
      </c>
      <c r="J81" s="166">
        <v>5565399</v>
      </c>
      <c r="K81" s="166">
        <v>2890048</v>
      </c>
      <c r="L81" s="166">
        <v>2346478</v>
      </c>
      <c r="M81" s="166">
        <v>85401980</v>
      </c>
      <c r="N81" s="128"/>
    </row>
    <row r="82" spans="3:14">
      <c r="C82" s="346"/>
      <c r="D82" s="157" t="s">
        <v>38</v>
      </c>
      <c r="E82" s="166">
        <v>25411622</v>
      </c>
      <c r="F82" s="166">
        <v>10792597</v>
      </c>
      <c r="G82" s="166">
        <v>9986311</v>
      </c>
      <c r="H82" s="166">
        <v>11924419</v>
      </c>
      <c r="I82" s="166">
        <v>14857775</v>
      </c>
      <c r="J82" s="166">
        <v>5528072</v>
      </c>
      <c r="K82" s="166">
        <v>2886800</v>
      </c>
      <c r="L82" s="166">
        <v>2007402</v>
      </c>
      <c r="M82" s="166">
        <v>83394998</v>
      </c>
    </row>
    <row r="83" spans="3:14">
      <c r="C83" s="347"/>
      <c r="D83" s="158" t="s">
        <v>129</v>
      </c>
      <c r="E83" s="86">
        <v>0.97331159219399543</v>
      </c>
      <c r="F83" s="86">
        <v>0.98401385055997792</v>
      </c>
      <c r="G83" s="86">
        <v>0.98990734355346632</v>
      </c>
      <c r="H83" s="86">
        <v>0.98040121534565039</v>
      </c>
      <c r="I83" s="86">
        <v>0.97282670150510187</v>
      </c>
      <c r="J83" s="86">
        <v>0.99329302355500482</v>
      </c>
      <c r="K83" s="86">
        <v>0.99887614323360718</v>
      </c>
      <c r="L83" s="86">
        <v>0.85549576855184661</v>
      </c>
      <c r="M83" s="86">
        <v>0.97649958467005094</v>
      </c>
    </row>
    <row r="86" spans="3:14">
      <c r="C86" s="149" t="s">
        <v>255</v>
      </c>
    </row>
  </sheetData>
  <sortState ref="C46:D53">
    <sortCondition descending="1" ref="D46:D53"/>
  </sortState>
  <mergeCells count="4">
    <mergeCell ref="C81:C83"/>
    <mergeCell ref="C8:M10"/>
    <mergeCell ref="C11:M11"/>
    <mergeCell ref="C14:D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38"/>
  <sheetViews>
    <sheetView showGridLines="0" zoomScale="90" zoomScaleNormal="90" workbookViewId="0">
      <selection activeCell="N23" sqref="N23"/>
    </sheetView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>
      <c r="C1" s="1"/>
    </row>
    <row r="2" spans="2:12" customFormat="1"/>
    <row r="3" spans="2:12" customFormat="1"/>
    <row r="4" spans="2:12" customFormat="1"/>
    <row r="5" spans="2:12" customFormat="1">
      <c r="C5" s="1"/>
    </row>
    <row r="6" spans="2:12" customFormat="1" ht="13.5" thickBot="1">
      <c r="B6" s="100"/>
      <c r="C6" s="101"/>
      <c r="D6" s="100"/>
      <c r="E6" s="100"/>
      <c r="F6" s="100"/>
      <c r="G6" s="100"/>
      <c r="H6" s="100"/>
      <c r="I6" s="100"/>
    </row>
    <row r="7" spans="2:12" ht="13.5" thickTop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2">
      <c r="B9" s="19"/>
      <c r="C9" s="19"/>
      <c r="D9" s="18"/>
      <c r="G9" s="4"/>
    </row>
    <row r="10" spans="2:12">
      <c r="B10" s="19"/>
      <c r="C10" s="19"/>
      <c r="D10" s="18"/>
      <c r="E10" s="3"/>
      <c r="F10" s="6"/>
      <c r="G10" s="4"/>
    </row>
    <row r="11" spans="2:12">
      <c r="B11" s="19"/>
      <c r="C11" s="19"/>
      <c r="D11" s="18"/>
      <c r="E11" s="3"/>
      <c r="F11" s="6"/>
      <c r="G11" s="4"/>
    </row>
    <row r="12" spans="2:12">
      <c r="B12" s="5"/>
      <c r="C12" s="19"/>
      <c r="D12" s="5"/>
      <c r="E12" s="3"/>
      <c r="F12" s="6"/>
      <c r="G12" s="4"/>
    </row>
    <row r="13" spans="2:12">
      <c r="B13" s="5"/>
      <c r="C13" s="19"/>
      <c r="D13" s="5"/>
      <c r="E13" s="3"/>
      <c r="F13" s="6"/>
      <c r="G13" s="4"/>
    </row>
    <row r="14" spans="2:12">
      <c r="B14" s="3"/>
      <c r="C14" s="19"/>
      <c r="D14" s="5"/>
      <c r="E14" s="3"/>
      <c r="F14" s="6"/>
      <c r="G14" s="4"/>
    </row>
    <row r="15" spans="2:12">
      <c r="B15" s="3"/>
      <c r="C15" s="19"/>
      <c r="D15" s="5"/>
      <c r="E15" s="3"/>
      <c r="F15" s="6"/>
      <c r="G15" s="4"/>
    </row>
    <row r="16" spans="2:12">
      <c r="B16" s="3"/>
      <c r="C16" s="19"/>
      <c r="D16" s="5"/>
      <c r="E16" s="3"/>
      <c r="F16" s="6"/>
      <c r="G16" s="4"/>
    </row>
    <row r="17" spans="2:7">
      <c r="B17" s="3"/>
      <c r="C17" s="19"/>
      <c r="D17" s="5"/>
      <c r="E17" s="3"/>
      <c r="F17" s="6"/>
      <c r="G17" s="4"/>
    </row>
    <row r="18" spans="2:7">
      <c r="B18" s="3"/>
      <c r="C18" s="19"/>
      <c r="D18" s="5"/>
      <c r="E18" s="3"/>
      <c r="F18" s="6"/>
      <c r="G18" s="4"/>
    </row>
    <row r="19" spans="2:7">
      <c r="B19" s="3"/>
      <c r="C19" s="19"/>
      <c r="D19" s="5"/>
      <c r="E19" s="3"/>
      <c r="F19" s="6"/>
      <c r="G19" s="4"/>
    </row>
    <row r="20" spans="2:7" ht="15" customHeight="1">
      <c r="B20" s="3"/>
      <c r="C20" s="19"/>
      <c r="D20" s="5"/>
      <c r="E20" s="7"/>
      <c r="F20" s="7"/>
      <c r="G20" s="4"/>
    </row>
    <row r="21" spans="2:7" ht="15" customHeight="1">
      <c r="B21" s="3"/>
      <c r="C21" s="19"/>
      <c r="D21" s="5"/>
      <c r="E21" s="7"/>
      <c r="F21" s="7"/>
      <c r="G21" s="4"/>
    </row>
    <row r="22" spans="2:7" ht="15" customHeight="1">
      <c r="B22" s="3"/>
      <c r="C22" s="19"/>
      <c r="D22" s="5"/>
      <c r="E22" s="4"/>
      <c r="F22" s="4"/>
      <c r="G22" s="4"/>
    </row>
    <row r="23" spans="2:7" ht="15" customHeight="1">
      <c r="B23" s="3"/>
      <c r="C23" s="19"/>
      <c r="D23" s="36"/>
      <c r="E23" s="4"/>
      <c r="F23" s="4"/>
      <c r="G23" s="4"/>
    </row>
    <row r="24" spans="2:7" ht="15" customHeight="1">
      <c r="B24" s="5"/>
      <c r="C24" s="19"/>
      <c r="D24" s="5"/>
      <c r="E24" s="4"/>
      <c r="F24" s="4"/>
      <c r="G24" s="4"/>
    </row>
    <row r="25" spans="2:7" ht="15" customHeight="1">
      <c r="B25" s="5"/>
      <c r="C25" s="19"/>
      <c r="D25" s="5"/>
      <c r="E25" s="4"/>
      <c r="F25" s="4"/>
      <c r="G25" s="4"/>
    </row>
    <row r="26" spans="2:7" ht="15" customHeight="1">
      <c r="B26" s="5"/>
      <c r="C26" s="19"/>
      <c r="D26" s="5"/>
      <c r="E26" s="4"/>
      <c r="F26" s="4"/>
      <c r="G26" s="4"/>
    </row>
    <row r="27" spans="2:7" ht="15" customHeight="1">
      <c r="B27" s="5"/>
      <c r="C27" s="19"/>
      <c r="D27" s="5"/>
      <c r="E27" s="4"/>
      <c r="F27" s="4"/>
      <c r="G27" s="4"/>
    </row>
    <row r="28" spans="2:7" ht="15" customHeight="1">
      <c r="B28" s="5"/>
      <c r="C28" s="19"/>
      <c r="D28" s="5"/>
      <c r="E28" s="4"/>
      <c r="F28" s="4"/>
      <c r="G28" s="4"/>
    </row>
    <row r="29" spans="2:7" ht="15" customHeight="1">
      <c r="B29" s="5"/>
      <c r="C29" s="19"/>
      <c r="D29" s="5"/>
      <c r="E29" s="4"/>
      <c r="F29" s="4"/>
      <c r="G29" s="4"/>
    </row>
    <row r="30" spans="2:7" ht="15" customHeight="1">
      <c r="B30" s="5"/>
      <c r="C30" s="19"/>
      <c r="D30" s="5"/>
      <c r="E30" s="4"/>
      <c r="F30" s="4"/>
      <c r="G30" s="4"/>
    </row>
    <row r="31" spans="2:7" ht="15" customHeight="1">
      <c r="B31" s="21"/>
      <c r="C31" s="19"/>
      <c r="D31" s="5"/>
      <c r="E31"/>
      <c r="F31" s="4"/>
      <c r="G31" s="4"/>
    </row>
    <row r="32" spans="2:7" ht="15" customHeight="1">
      <c r="B32" s="21"/>
      <c r="C32"/>
      <c r="D32" s="5"/>
      <c r="E32" s="4"/>
      <c r="F32" s="4"/>
      <c r="G32" s="4"/>
    </row>
    <row r="33" spans="2:4" ht="15" customHeight="1">
      <c r="B33" s="21"/>
      <c r="C33" s="19"/>
      <c r="D33" s="5"/>
    </row>
    <row r="34" spans="2:4">
      <c r="B34" s="21"/>
      <c r="C34" s="19"/>
      <c r="D34" s="5"/>
    </row>
    <row r="35" spans="2:4">
      <c r="B35" s="19"/>
      <c r="C35" s="19"/>
      <c r="D35" s="18"/>
    </row>
    <row r="36" spans="2:4">
      <c r="B36" s="19"/>
      <c r="C36" s="19"/>
      <c r="D36" s="18"/>
    </row>
    <row r="37" spans="2:4">
      <c r="B37" s="19"/>
      <c r="C37"/>
      <c r="D37" s="18"/>
    </row>
    <row r="38" spans="2:4">
      <c r="C38" s="19"/>
    </row>
  </sheetData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AN81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9.140625" defaultRowHeight="12.75"/>
  <cols>
    <col min="1" max="2" width="9.7109375" style="2" customWidth="1"/>
    <col min="3" max="3" width="36.5703125" style="2" customWidth="1"/>
    <col min="4" max="12" width="16.7109375" style="2" customWidth="1"/>
    <col min="13" max="13" width="15.85546875" style="2" customWidth="1"/>
    <col min="14" max="17" width="10.7109375" style="2" customWidth="1"/>
    <col min="18" max="27" width="10.7109375" style="236" customWidth="1"/>
    <col min="28" max="31" width="9.140625" style="236"/>
    <col min="32" max="32" width="9.140625" style="18"/>
    <col min="33" max="33" width="12" style="18" bestFit="1" customWidth="1"/>
    <col min="34" max="34" width="11" style="18" bestFit="1" customWidth="1"/>
    <col min="35" max="35" width="10.42578125" style="18" bestFit="1" customWidth="1"/>
    <col min="36" max="40" width="9.140625" style="236"/>
    <col min="41" max="16384" width="9.140625" style="2"/>
  </cols>
  <sheetData>
    <row r="1" spans="3:40" customFormat="1">
      <c r="C1" s="1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86"/>
      <c r="AG1" s="186"/>
      <c r="AH1" s="186"/>
      <c r="AI1" s="186"/>
      <c r="AJ1" s="132"/>
      <c r="AK1" s="132"/>
      <c r="AL1" s="132"/>
      <c r="AM1" s="132"/>
      <c r="AN1" s="132"/>
    </row>
    <row r="2" spans="3:40" customFormat="1"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86"/>
      <c r="AG2" s="186"/>
      <c r="AH2" s="186"/>
      <c r="AI2" s="186"/>
      <c r="AJ2" s="132"/>
      <c r="AK2" s="132"/>
      <c r="AL2" s="132"/>
      <c r="AM2" s="132"/>
      <c r="AN2" s="132"/>
    </row>
    <row r="3" spans="3:40" customFormat="1"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86"/>
      <c r="AG3" s="186"/>
      <c r="AH3" s="186"/>
      <c r="AI3" s="186"/>
      <c r="AJ3" s="132"/>
      <c r="AK3" s="132"/>
      <c r="AL3" s="132"/>
      <c r="AM3" s="132"/>
      <c r="AN3" s="132"/>
    </row>
    <row r="4" spans="3:40" customFormat="1"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86"/>
      <c r="AG4" s="186"/>
      <c r="AH4" s="186"/>
      <c r="AI4" s="186"/>
      <c r="AJ4" s="132"/>
      <c r="AK4" s="132"/>
      <c r="AL4" s="132"/>
      <c r="AM4" s="132"/>
      <c r="AN4" s="132"/>
    </row>
    <row r="5" spans="3:40" customFormat="1">
      <c r="C5" s="1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86"/>
      <c r="AG5" s="186"/>
      <c r="AH5" s="186"/>
      <c r="AI5" s="186"/>
      <c r="AJ5" s="132"/>
      <c r="AK5" s="132"/>
      <c r="AL5" s="132"/>
      <c r="AM5" s="132"/>
      <c r="AN5" s="132"/>
    </row>
    <row r="6" spans="3:40" customFormat="1">
      <c r="C6" s="1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86"/>
      <c r="AG6" s="186"/>
      <c r="AH6" s="186"/>
      <c r="AI6" s="186"/>
      <c r="AJ6" s="132"/>
      <c r="AK6" s="132"/>
      <c r="AL6" s="132"/>
      <c r="AM6" s="132"/>
      <c r="AN6" s="132"/>
    </row>
    <row r="7" spans="3:40" customFormat="1" ht="13.5" thickBot="1"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86"/>
      <c r="AG7" s="186"/>
      <c r="AH7" s="186"/>
      <c r="AI7" s="186"/>
      <c r="AJ7" s="132"/>
      <c r="AK7" s="132"/>
      <c r="AL7" s="132"/>
      <c r="AM7" s="132"/>
      <c r="AN7" s="132"/>
    </row>
    <row r="8" spans="3:40" customFormat="1" ht="20.25" customHeight="1" thickTop="1">
      <c r="C8" s="259" t="s">
        <v>258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86"/>
      <c r="AG8" s="186"/>
      <c r="AH8" s="186"/>
      <c r="AI8" s="186"/>
      <c r="AJ8" s="132"/>
      <c r="AK8" s="132"/>
      <c r="AL8" s="132"/>
      <c r="AM8" s="132"/>
      <c r="AN8" s="132"/>
    </row>
    <row r="9" spans="3:40" customFormat="1" ht="12.75" customHeight="1"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86"/>
      <c r="AG9" s="186"/>
      <c r="AH9" s="186"/>
      <c r="AI9" s="186"/>
      <c r="AJ9" s="132"/>
      <c r="AK9" s="132"/>
      <c r="AL9" s="132"/>
      <c r="AM9" s="132"/>
      <c r="AN9" s="132"/>
    </row>
    <row r="10" spans="3:40" customFormat="1" ht="12.75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86"/>
      <c r="AG10" s="186"/>
      <c r="AH10" s="186"/>
      <c r="AI10" s="186"/>
      <c r="AJ10" s="132"/>
      <c r="AK10" s="132"/>
      <c r="AL10" s="132"/>
      <c r="AM10" s="132"/>
      <c r="AN10" s="132"/>
    </row>
    <row r="11" spans="3:40" customFormat="1" ht="16.5">
      <c r="C11" s="58"/>
      <c r="D11" s="58"/>
      <c r="E11" s="58"/>
      <c r="F11" s="58"/>
      <c r="G11" s="58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86"/>
      <c r="AG11" s="186"/>
      <c r="AH11" s="186"/>
      <c r="AI11" s="186"/>
      <c r="AJ11" s="132"/>
      <c r="AK11" s="132"/>
      <c r="AL11" s="132"/>
      <c r="AM11" s="132"/>
      <c r="AN11" s="132"/>
    </row>
    <row r="12" spans="3:40" customFormat="1" ht="16.5">
      <c r="C12" s="94"/>
      <c r="D12" s="94"/>
      <c r="E12" s="94"/>
      <c r="F12" s="94"/>
      <c r="G12" s="94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86"/>
      <c r="AG12" s="186"/>
      <c r="AH12" s="186"/>
      <c r="AI12" s="186"/>
      <c r="AJ12" s="132"/>
      <c r="AK12" s="132"/>
      <c r="AL12" s="132"/>
      <c r="AM12" s="132"/>
      <c r="AN12" s="132"/>
    </row>
    <row r="13" spans="3:40" customFormat="1" ht="15.75" customHeight="1">
      <c r="C13" s="257" t="s">
        <v>259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86"/>
      <c r="AG13" s="186"/>
      <c r="AH13" s="186"/>
      <c r="AI13" s="186"/>
      <c r="AJ13" s="132"/>
      <c r="AK13" s="132"/>
      <c r="AL13" s="132"/>
      <c r="AM13" s="132"/>
      <c r="AN13" s="132"/>
    </row>
    <row r="14" spans="3:40" customFormat="1" ht="15.75" customHeight="1"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86"/>
      <c r="AG14" s="186"/>
      <c r="AH14" s="186"/>
      <c r="AI14" s="186"/>
      <c r="AJ14" s="132"/>
      <c r="AK14" s="132"/>
      <c r="AL14" s="132"/>
      <c r="AM14" s="132"/>
      <c r="AN14" s="132"/>
    </row>
    <row r="15" spans="3:40" customFormat="1" ht="15.75" customHeight="1"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86"/>
      <c r="AG15" s="186"/>
      <c r="AH15" s="186"/>
      <c r="AI15" s="186"/>
      <c r="AJ15" s="132"/>
      <c r="AK15" s="132"/>
      <c r="AL15" s="132"/>
      <c r="AM15" s="132"/>
      <c r="AN15" s="132"/>
    </row>
    <row r="16" spans="3:40" customFormat="1" ht="15.75" customHeight="1"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86"/>
      <c r="AG16" s="186"/>
      <c r="AH16" s="186"/>
      <c r="AI16" s="186"/>
      <c r="AJ16" s="132"/>
      <c r="AK16" s="132"/>
      <c r="AL16" s="132"/>
      <c r="AM16" s="132"/>
      <c r="AN16" s="132"/>
    </row>
    <row r="17" spans="3:40" customFormat="1" ht="26.25" customHeight="1"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86"/>
      <c r="AG17" s="186"/>
      <c r="AH17" s="186"/>
      <c r="AI17" s="186"/>
      <c r="AJ17" s="132"/>
      <c r="AK17" s="132"/>
      <c r="AL17" s="132"/>
      <c r="AM17" s="132"/>
      <c r="AN17" s="132"/>
    </row>
    <row r="18" spans="3:40" customFormat="1" ht="26.25" customHeight="1"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86"/>
      <c r="AG18" s="186"/>
      <c r="AH18" s="186"/>
      <c r="AI18" s="186"/>
      <c r="AJ18" s="132"/>
      <c r="AK18" s="132"/>
      <c r="AL18" s="132"/>
      <c r="AM18" s="132"/>
      <c r="AN18" s="132"/>
    </row>
    <row r="19" spans="3:40" customFormat="1" ht="26.25" customHeight="1">
      <c r="C19" s="267" t="s">
        <v>256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86"/>
      <c r="AG19" s="186"/>
      <c r="AH19" s="186"/>
      <c r="AI19" s="186"/>
      <c r="AJ19" s="132"/>
      <c r="AK19" s="132"/>
      <c r="AL19" s="132"/>
      <c r="AM19" s="132"/>
      <c r="AN19" s="132"/>
    </row>
    <row r="20" spans="3:40" customFormat="1" ht="16.5">
      <c r="C20" s="58"/>
      <c r="D20" s="58"/>
      <c r="E20" s="58"/>
      <c r="F20" s="58"/>
      <c r="G20" s="58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86"/>
      <c r="AG20" s="186"/>
      <c r="AH20" s="186"/>
      <c r="AI20" s="186"/>
      <c r="AJ20" s="132"/>
      <c r="AK20" s="132"/>
      <c r="AL20" s="132"/>
      <c r="AM20" s="132"/>
      <c r="AN20" s="132"/>
    </row>
    <row r="21" spans="3:40" customFormat="1" ht="16.5">
      <c r="C21" s="58"/>
      <c r="D21" s="58"/>
      <c r="E21" s="58"/>
      <c r="F21" s="58"/>
      <c r="G21" s="58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86"/>
      <c r="AG21" s="186"/>
      <c r="AH21" s="186"/>
      <c r="AI21" s="186"/>
      <c r="AJ21" s="132"/>
      <c r="AK21" s="132"/>
      <c r="AL21" s="132"/>
      <c r="AM21" s="132"/>
      <c r="AN21" s="132"/>
    </row>
    <row r="22" spans="3:40" customFormat="1" ht="16.5">
      <c r="C22" s="58"/>
      <c r="D22" s="58"/>
      <c r="E22" s="58"/>
      <c r="F22" s="58"/>
      <c r="G22" s="58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86"/>
      <c r="AG22" s="186"/>
      <c r="AH22" s="186"/>
      <c r="AI22" s="186"/>
      <c r="AJ22" s="132"/>
      <c r="AK22" s="132"/>
      <c r="AL22" s="132"/>
      <c r="AM22" s="132"/>
      <c r="AN22" s="132"/>
    </row>
    <row r="23" spans="3:40" customFormat="1" ht="16.5">
      <c r="C23" s="58"/>
      <c r="D23" s="58"/>
      <c r="E23" s="58"/>
      <c r="F23" s="58"/>
      <c r="G23" s="58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86"/>
      <c r="AG23" s="186"/>
      <c r="AH23" s="186"/>
      <c r="AI23" s="186"/>
      <c r="AJ23" s="132"/>
      <c r="AK23" s="132"/>
      <c r="AL23" s="132"/>
      <c r="AM23" s="132"/>
      <c r="AN23" s="132"/>
    </row>
    <row r="24" spans="3:40" customFormat="1" ht="16.5">
      <c r="C24" s="58"/>
      <c r="D24" s="58"/>
      <c r="E24" s="58"/>
      <c r="F24" s="58"/>
      <c r="G24" s="58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86"/>
      <c r="AG24" s="186"/>
      <c r="AH24" s="186"/>
      <c r="AI24" s="186"/>
      <c r="AJ24" s="132"/>
      <c r="AK24" s="132"/>
      <c r="AL24" s="132"/>
      <c r="AM24" s="132"/>
      <c r="AN24" s="132"/>
    </row>
    <row r="25" spans="3:40" customFormat="1" ht="16.5">
      <c r="C25" s="58"/>
      <c r="D25" s="58"/>
      <c r="E25" s="58"/>
      <c r="F25" s="58"/>
      <c r="G25" s="58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86"/>
      <c r="AG25" s="186"/>
      <c r="AH25" s="186"/>
      <c r="AI25" s="186"/>
      <c r="AJ25" s="132"/>
      <c r="AK25" s="132"/>
      <c r="AL25" s="132"/>
      <c r="AM25" s="132"/>
      <c r="AN25" s="132"/>
    </row>
    <row r="26" spans="3:40" customFormat="1" ht="16.5">
      <c r="C26" s="58"/>
      <c r="D26" s="58"/>
      <c r="E26" s="58"/>
      <c r="F26" s="58"/>
      <c r="G26" s="58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86"/>
      <c r="AG26" s="186"/>
      <c r="AH26" s="186"/>
      <c r="AI26" s="186"/>
      <c r="AJ26" s="132"/>
      <c r="AK26" s="132"/>
      <c r="AL26" s="132"/>
      <c r="AM26" s="132"/>
      <c r="AN26" s="132"/>
    </row>
    <row r="27" spans="3:40" customFormat="1" ht="16.5">
      <c r="C27" s="58"/>
      <c r="D27" s="58"/>
      <c r="E27" s="58"/>
      <c r="F27" s="58"/>
      <c r="G27" s="58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86"/>
      <c r="AG27" s="186"/>
      <c r="AH27" s="186"/>
      <c r="AI27" s="186"/>
      <c r="AJ27" s="132"/>
      <c r="AK27" s="132"/>
      <c r="AL27" s="132"/>
      <c r="AM27" s="132"/>
      <c r="AN27" s="132"/>
    </row>
    <row r="28" spans="3:40" customFormat="1" ht="16.5">
      <c r="C28" s="58"/>
      <c r="D28" s="58"/>
      <c r="E28" s="58"/>
      <c r="F28" s="58"/>
      <c r="G28" s="58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86"/>
      <c r="AG28" s="186"/>
      <c r="AH28" s="186"/>
      <c r="AI28" s="186"/>
      <c r="AJ28" s="132"/>
      <c r="AK28" s="132"/>
      <c r="AL28" s="132"/>
      <c r="AM28" s="132"/>
      <c r="AN28" s="132"/>
    </row>
    <row r="29" spans="3:40" customFormat="1" ht="16.5">
      <c r="C29" s="58"/>
      <c r="D29" s="58"/>
      <c r="E29" s="58"/>
      <c r="F29" s="58"/>
      <c r="G29" s="58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86"/>
      <c r="AG29" s="186"/>
      <c r="AH29" s="186"/>
      <c r="AI29" s="186"/>
      <c r="AJ29" s="132"/>
      <c r="AK29" s="132"/>
      <c r="AL29" s="132"/>
      <c r="AM29" s="132"/>
      <c r="AN29" s="132"/>
    </row>
    <row r="30" spans="3:40" customFormat="1" ht="16.5">
      <c r="C30" s="58"/>
      <c r="D30" s="58"/>
      <c r="E30" s="58"/>
      <c r="F30" s="58"/>
      <c r="G30" s="58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86"/>
      <c r="AG30" s="186"/>
      <c r="AH30" s="186"/>
      <c r="AI30" s="186"/>
      <c r="AJ30" s="132"/>
      <c r="AK30" s="132"/>
      <c r="AL30" s="132"/>
      <c r="AM30" s="132"/>
      <c r="AN30" s="132"/>
    </row>
    <row r="31" spans="3:40" customFormat="1" ht="16.5">
      <c r="C31" s="58"/>
      <c r="D31" s="58"/>
      <c r="E31" s="58"/>
      <c r="F31" s="58"/>
      <c r="G31" s="58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86"/>
      <c r="AG31" s="186"/>
      <c r="AH31" s="186"/>
      <c r="AI31" s="186"/>
      <c r="AJ31" s="132"/>
      <c r="AK31" s="132"/>
      <c r="AL31" s="132"/>
      <c r="AM31" s="132"/>
      <c r="AN31" s="132"/>
    </row>
    <row r="32" spans="3:40" customFormat="1" ht="16.5">
      <c r="C32" s="58"/>
      <c r="D32" s="58"/>
      <c r="E32" s="58"/>
      <c r="F32" s="58"/>
      <c r="G32" s="58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86"/>
      <c r="AG32" s="186"/>
      <c r="AH32" s="186"/>
      <c r="AI32" s="186"/>
      <c r="AJ32" s="132"/>
      <c r="AK32" s="132"/>
      <c r="AL32" s="132"/>
      <c r="AM32" s="132"/>
      <c r="AN32" s="132"/>
    </row>
    <row r="33" spans="3:40" customFormat="1" ht="16.5">
      <c r="C33" s="58"/>
      <c r="D33" s="58"/>
      <c r="E33" s="58"/>
      <c r="F33" s="58"/>
      <c r="G33" s="58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86"/>
      <c r="AG33" s="186"/>
      <c r="AH33" s="186"/>
      <c r="AI33" s="186"/>
      <c r="AJ33" s="132"/>
      <c r="AK33" s="132"/>
      <c r="AL33" s="132"/>
      <c r="AM33" s="132"/>
      <c r="AN33" s="132"/>
    </row>
    <row r="34" spans="3:40" customFormat="1" ht="16.5">
      <c r="C34" s="58"/>
      <c r="D34" s="58"/>
      <c r="E34" s="58"/>
      <c r="F34" s="58"/>
      <c r="G34" s="58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86"/>
      <c r="AG34" s="186"/>
      <c r="AH34" s="186"/>
      <c r="AI34" s="186"/>
      <c r="AJ34" s="132"/>
      <c r="AK34" s="132"/>
      <c r="AL34" s="132"/>
      <c r="AM34" s="132"/>
      <c r="AN34" s="132"/>
    </row>
    <row r="35" spans="3:40" customFormat="1" ht="16.5">
      <c r="C35" s="58"/>
      <c r="D35" s="58"/>
      <c r="E35" s="58"/>
      <c r="F35" s="58"/>
      <c r="G35" s="58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86"/>
      <c r="AG35" s="186"/>
      <c r="AH35" s="186"/>
      <c r="AI35" s="186"/>
      <c r="AJ35" s="132"/>
      <c r="AK35" s="132"/>
      <c r="AL35" s="132"/>
      <c r="AM35" s="132"/>
      <c r="AN35" s="132"/>
    </row>
    <row r="36" spans="3:40" customFormat="1" ht="16.5">
      <c r="C36" s="58"/>
      <c r="D36" s="58"/>
      <c r="E36" s="58"/>
      <c r="F36" s="58"/>
      <c r="G36" s="58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86"/>
      <c r="AG36" s="186"/>
      <c r="AH36" s="186"/>
      <c r="AI36" s="186"/>
      <c r="AJ36" s="132"/>
      <c r="AK36" s="132"/>
      <c r="AL36" s="132"/>
      <c r="AM36" s="132"/>
      <c r="AN36" s="132"/>
    </row>
    <row r="37" spans="3:40" customFormat="1" ht="16.5">
      <c r="C37" s="58"/>
      <c r="D37" s="58"/>
      <c r="E37" s="58"/>
      <c r="F37" s="58"/>
      <c r="G37" s="58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86"/>
      <c r="AG37" s="186"/>
      <c r="AH37" s="186"/>
      <c r="AI37" s="186"/>
      <c r="AJ37" s="132"/>
      <c r="AK37" s="132"/>
      <c r="AL37" s="132"/>
      <c r="AM37" s="132"/>
      <c r="AN37" s="132"/>
    </row>
    <row r="38" spans="3:40" customFormat="1" ht="16.5">
      <c r="C38" s="58"/>
      <c r="D38" s="58"/>
      <c r="E38" s="58"/>
      <c r="F38" s="58"/>
      <c r="G38" s="58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86"/>
      <c r="AG38" s="186"/>
      <c r="AH38" s="186"/>
      <c r="AI38" s="186"/>
      <c r="AJ38" s="132"/>
      <c r="AK38" s="132"/>
      <c r="AL38" s="132"/>
      <c r="AM38" s="132"/>
      <c r="AN38" s="132"/>
    </row>
    <row r="39" spans="3:40" customFormat="1" ht="16.5">
      <c r="C39" s="58"/>
      <c r="D39" s="58"/>
      <c r="E39" s="58"/>
      <c r="F39" s="58"/>
      <c r="G39" s="58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86"/>
      <c r="AG39" s="186"/>
      <c r="AH39" s="186"/>
      <c r="AI39" s="186"/>
      <c r="AJ39" s="132"/>
      <c r="AK39" s="132"/>
      <c r="AL39" s="132"/>
      <c r="AM39" s="132"/>
      <c r="AN39" s="132"/>
    </row>
    <row r="40" spans="3:40" customFormat="1" ht="16.5">
      <c r="C40" s="94"/>
      <c r="D40" s="94"/>
      <c r="E40" s="94"/>
      <c r="F40" s="94"/>
      <c r="G40" s="9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235"/>
      <c r="AE40" s="235"/>
      <c r="AF40" s="135"/>
      <c r="AG40" s="135"/>
      <c r="AH40" s="135"/>
      <c r="AI40" s="135"/>
      <c r="AJ40" s="235"/>
      <c r="AK40" s="235"/>
      <c r="AL40" s="132"/>
      <c r="AM40" s="132"/>
      <c r="AN40" s="132"/>
    </row>
    <row r="41" spans="3:40" customFormat="1" ht="16.5">
      <c r="C41" s="94"/>
      <c r="D41" s="94"/>
      <c r="E41" s="94"/>
      <c r="F41" s="94"/>
      <c r="G41" s="94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235"/>
      <c r="AE41" s="235"/>
      <c r="AF41" s="135"/>
      <c r="AG41" s="135"/>
      <c r="AH41" s="135"/>
      <c r="AI41" s="135"/>
      <c r="AJ41" s="235"/>
      <c r="AK41" s="235"/>
      <c r="AL41" s="132"/>
      <c r="AM41" s="132"/>
      <c r="AN41" s="132"/>
    </row>
    <row r="42" spans="3:40" customFormat="1" ht="16.5">
      <c r="C42" s="94"/>
      <c r="D42" s="94"/>
      <c r="E42" s="94"/>
      <c r="F42" s="94"/>
      <c r="G42" s="94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235"/>
      <c r="AE42" s="235"/>
      <c r="AF42" s="135"/>
      <c r="AG42" s="135"/>
      <c r="AH42" s="135"/>
      <c r="AI42" s="135"/>
      <c r="AJ42" s="235"/>
      <c r="AK42" s="235"/>
      <c r="AL42" s="132"/>
      <c r="AM42" s="132"/>
      <c r="AN42" s="132"/>
    </row>
    <row r="43" spans="3:40" customFormat="1" ht="23.25" customHeight="1">
      <c r="C43" s="267" t="s">
        <v>257</v>
      </c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235"/>
      <c r="AE43" s="135"/>
      <c r="AF43" s="135"/>
      <c r="AG43" s="135"/>
      <c r="AH43" s="135"/>
      <c r="AI43" s="135"/>
      <c r="AJ43" s="135"/>
      <c r="AK43" s="135"/>
      <c r="AL43" s="132"/>
      <c r="AM43" s="132"/>
      <c r="AN43" s="132"/>
    </row>
    <row r="44" spans="3:40" customFormat="1" ht="16.5">
      <c r="C44" s="94"/>
      <c r="D44" s="94"/>
      <c r="E44" s="94"/>
      <c r="F44" s="94"/>
      <c r="G44" s="94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235"/>
      <c r="AE44" s="135"/>
      <c r="AF44" s="135"/>
      <c r="AG44" s="135"/>
      <c r="AH44" s="135"/>
      <c r="AI44" s="135"/>
      <c r="AJ44" s="135"/>
      <c r="AK44" s="135"/>
      <c r="AL44" s="132"/>
      <c r="AM44" s="132"/>
      <c r="AN44" s="132"/>
    </row>
    <row r="45" spans="3:40" customFormat="1" ht="60">
      <c r="C45" s="265"/>
      <c r="D45" s="266"/>
      <c r="E45" s="96" t="s">
        <v>84</v>
      </c>
      <c r="F45" s="96" t="s">
        <v>85</v>
      </c>
      <c r="G45" s="96" t="s">
        <v>86</v>
      </c>
      <c r="H45" s="96" t="s">
        <v>87</v>
      </c>
      <c r="I45" s="96" t="s">
        <v>88</v>
      </c>
      <c r="J45" s="96" t="s">
        <v>89</v>
      </c>
      <c r="K45" s="96" t="s">
        <v>109</v>
      </c>
      <c r="L45" s="96" t="s">
        <v>139</v>
      </c>
      <c r="M45" s="96" t="s">
        <v>114</v>
      </c>
      <c r="N45" s="2"/>
      <c r="O45" s="2"/>
      <c r="P45" s="2"/>
      <c r="R45" s="132"/>
      <c r="S45" s="132"/>
      <c r="T45" s="132"/>
      <c r="U45" s="236"/>
      <c r="V45" s="236"/>
      <c r="W45" s="236"/>
      <c r="X45" s="236"/>
      <c r="Y45" s="132"/>
      <c r="Z45" s="132"/>
      <c r="AA45" s="132"/>
      <c r="AB45" s="132"/>
      <c r="AC45" s="132"/>
      <c r="AD45" s="235"/>
      <c r="AE45" s="135"/>
      <c r="AF45" s="135"/>
      <c r="AG45" s="187" t="s">
        <v>110</v>
      </c>
      <c r="AH45" s="187" t="s">
        <v>20</v>
      </c>
      <c r="AI45" s="187" t="s">
        <v>6</v>
      </c>
      <c r="AJ45" s="135"/>
      <c r="AK45" s="135"/>
      <c r="AL45" s="132"/>
      <c r="AM45" s="132"/>
      <c r="AN45" s="132"/>
    </row>
    <row r="46" spans="3:40" customFormat="1" ht="15" customHeight="1">
      <c r="C46" s="254" t="s">
        <v>49</v>
      </c>
      <c r="D46" s="246" t="s">
        <v>110</v>
      </c>
      <c r="E46" s="137">
        <v>44804958</v>
      </c>
      <c r="F46" s="137">
        <v>18519522</v>
      </c>
      <c r="G46" s="137">
        <v>13747824</v>
      </c>
      <c r="H46" s="137">
        <v>14851374</v>
      </c>
      <c r="I46" s="137">
        <v>5322047</v>
      </c>
      <c r="J46" s="137">
        <v>3012970</v>
      </c>
      <c r="K46" s="137">
        <v>1978696</v>
      </c>
      <c r="L46" s="137">
        <v>3190691</v>
      </c>
      <c r="M46" s="97">
        <v>105428082</v>
      </c>
      <c r="N46" s="2"/>
      <c r="O46" s="2"/>
      <c r="P46" s="2"/>
      <c r="R46" s="132"/>
      <c r="S46" s="132"/>
      <c r="T46" s="132"/>
      <c r="U46" s="236"/>
      <c r="V46" s="236"/>
      <c r="W46" s="236"/>
      <c r="X46" s="236"/>
      <c r="Y46" s="132"/>
      <c r="Z46" s="132"/>
      <c r="AA46" s="132"/>
      <c r="AB46" s="132"/>
      <c r="AC46" s="132"/>
      <c r="AD46" s="235"/>
      <c r="AE46" s="135"/>
      <c r="AF46" s="188" t="s">
        <v>49</v>
      </c>
      <c r="AG46" s="243">
        <v>105.428082</v>
      </c>
      <c r="AH46" s="244">
        <v>102.59712500000001</v>
      </c>
      <c r="AI46" s="189">
        <v>0.97314797968154254</v>
      </c>
      <c r="AJ46" s="135"/>
      <c r="AK46" s="135"/>
      <c r="AL46" s="132"/>
      <c r="AM46" s="132"/>
      <c r="AN46" s="132"/>
    </row>
    <row r="47" spans="3:40" customFormat="1" ht="15" customHeight="1">
      <c r="C47" s="255"/>
      <c r="D47" s="247" t="s">
        <v>20</v>
      </c>
      <c r="E47" s="138">
        <v>43373528</v>
      </c>
      <c r="F47" s="138">
        <v>18254258</v>
      </c>
      <c r="G47" s="138">
        <v>13529365</v>
      </c>
      <c r="H47" s="138">
        <v>14421035</v>
      </c>
      <c r="I47" s="138">
        <v>5317182</v>
      </c>
      <c r="J47" s="138">
        <v>2955499</v>
      </c>
      <c r="K47" s="138">
        <v>1978011</v>
      </c>
      <c r="L47" s="138">
        <v>2768247</v>
      </c>
      <c r="M47" s="97">
        <v>102597125</v>
      </c>
      <c r="N47" s="2"/>
      <c r="O47" s="2"/>
      <c r="P47" s="2"/>
      <c r="R47" s="132"/>
      <c r="S47" s="132"/>
      <c r="T47" s="132"/>
      <c r="U47" s="236"/>
      <c r="V47" s="236"/>
      <c r="W47" s="236"/>
      <c r="X47" s="236"/>
      <c r="Y47" s="132"/>
      <c r="Z47" s="132"/>
      <c r="AA47" s="132"/>
      <c r="AB47" s="132"/>
      <c r="AC47" s="132"/>
      <c r="AD47" s="235"/>
      <c r="AE47" s="135"/>
      <c r="AF47" s="188" t="s">
        <v>8</v>
      </c>
      <c r="AG47" s="243">
        <v>85.401979999999995</v>
      </c>
      <c r="AH47" s="244">
        <v>83.394997000000004</v>
      </c>
      <c r="AI47" s="189">
        <v>0.97649957296072065</v>
      </c>
      <c r="AJ47" s="135"/>
      <c r="AK47" s="135"/>
      <c r="AL47" s="132"/>
      <c r="AM47" s="132"/>
      <c r="AN47" s="132"/>
    </row>
    <row r="48" spans="3:40" customFormat="1" ht="15" customHeight="1">
      <c r="C48" s="256"/>
      <c r="D48" s="248" t="s">
        <v>6</v>
      </c>
      <c r="E48" s="139">
        <v>0.96809999999999996</v>
      </c>
      <c r="F48" s="139">
        <v>0.98570000000000002</v>
      </c>
      <c r="G48" s="139">
        <v>0.98409999999999997</v>
      </c>
      <c r="H48" s="139">
        <v>0.97099999999999997</v>
      </c>
      <c r="I48" s="139">
        <v>0.99909999999999999</v>
      </c>
      <c r="J48" s="139">
        <v>0.98089999999999999</v>
      </c>
      <c r="K48" s="139">
        <v>0.99970000000000003</v>
      </c>
      <c r="L48" s="139">
        <v>0.86760000000000004</v>
      </c>
      <c r="M48" s="95">
        <v>0.97314797968154254</v>
      </c>
      <c r="N48" s="2"/>
      <c r="O48" s="2"/>
      <c r="P48" s="2"/>
      <c r="R48" s="132"/>
      <c r="S48" s="132"/>
      <c r="T48" s="132"/>
      <c r="U48" s="236"/>
      <c r="V48" s="236"/>
      <c r="W48" s="236"/>
      <c r="X48" s="236"/>
      <c r="Y48" s="132"/>
      <c r="Z48" s="132"/>
      <c r="AA48" s="132"/>
      <c r="AB48" s="132"/>
      <c r="AC48" s="132"/>
      <c r="AD48" s="235"/>
      <c r="AE48" s="135"/>
      <c r="AF48" s="188" t="s">
        <v>50</v>
      </c>
      <c r="AG48" s="243">
        <v>18.513292</v>
      </c>
      <c r="AH48" s="244">
        <v>18.480260000000001</v>
      </c>
      <c r="AI48" s="189">
        <v>0.99821576843275639</v>
      </c>
      <c r="AJ48" s="135"/>
      <c r="AK48" s="135"/>
      <c r="AL48" s="132"/>
      <c r="AM48" s="132"/>
      <c r="AN48" s="132"/>
    </row>
    <row r="49" spans="3:40" customFormat="1" ht="15" customHeight="1">
      <c r="C49" s="254" t="s">
        <v>8</v>
      </c>
      <c r="D49" s="249" t="s">
        <v>110</v>
      </c>
      <c r="E49" s="140">
        <v>26108414</v>
      </c>
      <c r="F49" s="140">
        <v>10967932</v>
      </c>
      <c r="G49" s="140">
        <v>10088127</v>
      </c>
      <c r="H49" s="140">
        <v>12162795</v>
      </c>
      <c r="I49" s="140">
        <v>15272787</v>
      </c>
      <c r="J49" s="140">
        <v>5565399</v>
      </c>
      <c r="K49" s="140">
        <v>2890048</v>
      </c>
      <c r="L49" s="140">
        <v>2346478</v>
      </c>
      <c r="M49" s="97">
        <v>85401980</v>
      </c>
      <c r="N49" s="2"/>
      <c r="O49" s="2"/>
      <c r="P49" s="2"/>
      <c r="R49" s="132"/>
      <c r="S49" s="132"/>
      <c r="T49" s="132"/>
      <c r="U49" s="236"/>
      <c r="V49" s="236"/>
      <c r="W49" s="236"/>
      <c r="X49" s="236"/>
      <c r="Y49" s="132"/>
      <c r="Z49" s="132"/>
      <c r="AA49" s="132"/>
      <c r="AB49" s="132"/>
      <c r="AC49" s="132"/>
      <c r="AD49" s="235"/>
      <c r="AE49" s="135"/>
      <c r="AF49" s="188" t="s">
        <v>52</v>
      </c>
      <c r="AG49" s="243">
        <v>16.036966</v>
      </c>
      <c r="AH49" s="244">
        <v>15.986815</v>
      </c>
      <c r="AI49" s="189">
        <v>0.99687278753350228</v>
      </c>
      <c r="AJ49" s="135"/>
      <c r="AK49" s="135"/>
      <c r="AL49" s="132"/>
      <c r="AM49" s="132"/>
      <c r="AN49" s="132"/>
    </row>
    <row r="50" spans="3:40" customFormat="1" ht="15" customHeight="1">
      <c r="C50" s="255"/>
      <c r="D50" s="250" t="s">
        <v>20</v>
      </c>
      <c r="E50" s="141">
        <v>25411620</v>
      </c>
      <c r="F50" s="141">
        <v>10792596</v>
      </c>
      <c r="G50" s="141">
        <v>9986312</v>
      </c>
      <c r="H50" s="141">
        <v>11924420</v>
      </c>
      <c r="I50" s="141">
        <v>14857774</v>
      </c>
      <c r="J50" s="141">
        <v>5528072</v>
      </c>
      <c r="K50" s="141">
        <v>2886801</v>
      </c>
      <c r="L50" s="141">
        <v>2007402</v>
      </c>
      <c r="M50" s="97">
        <v>83394997</v>
      </c>
      <c r="N50" s="2"/>
      <c r="O50" s="2"/>
      <c r="P50" s="2"/>
      <c r="R50" s="132"/>
      <c r="S50" s="132"/>
      <c r="T50" s="132"/>
      <c r="U50" s="236"/>
      <c r="V50" s="236"/>
      <c r="W50" s="236"/>
      <c r="X50" s="236"/>
      <c r="Y50" s="132"/>
      <c r="Z50" s="132"/>
      <c r="AA50" s="132"/>
      <c r="AB50" s="132"/>
      <c r="AC50" s="132"/>
      <c r="AD50" s="235"/>
      <c r="AE50" s="135"/>
      <c r="AF50" s="188" t="s">
        <v>51</v>
      </c>
      <c r="AG50" s="243">
        <v>15.007984</v>
      </c>
      <c r="AH50" s="244">
        <v>14.952591999999999</v>
      </c>
      <c r="AI50" s="189">
        <v>0.9963091645087041</v>
      </c>
      <c r="AJ50" s="135"/>
      <c r="AK50" s="135"/>
      <c r="AL50" s="132"/>
      <c r="AM50" s="132"/>
      <c r="AN50" s="132"/>
    </row>
    <row r="51" spans="3:40" customFormat="1" ht="15" customHeight="1">
      <c r="C51" s="256"/>
      <c r="D51" s="248" t="s">
        <v>6</v>
      </c>
      <c r="E51" s="139">
        <v>0.97330000000000005</v>
      </c>
      <c r="F51" s="139">
        <v>0.98399999999999999</v>
      </c>
      <c r="G51" s="139">
        <v>0.9899</v>
      </c>
      <c r="H51" s="139">
        <v>0.98040000000000005</v>
      </c>
      <c r="I51" s="139">
        <v>0.9728</v>
      </c>
      <c r="J51" s="139">
        <v>0.99329999999999996</v>
      </c>
      <c r="K51" s="139">
        <v>0.99890000000000001</v>
      </c>
      <c r="L51" s="139">
        <v>0.85550000000000004</v>
      </c>
      <c r="M51" s="95">
        <v>0.97649957296072054</v>
      </c>
      <c r="N51" s="2"/>
      <c r="O51" s="2"/>
      <c r="P51" s="2"/>
      <c r="R51" s="132"/>
      <c r="S51" s="132"/>
      <c r="T51" s="132"/>
      <c r="U51" s="236"/>
      <c r="V51" s="236"/>
      <c r="W51" s="236"/>
      <c r="X51" s="236"/>
      <c r="Y51" s="132"/>
      <c r="Z51" s="132"/>
      <c r="AA51" s="132"/>
      <c r="AB51" s="132"/>
      <c r="AC51" s="132"/>
      <c r="AD51" s="235"/>
      <c r="AE51" s="135"/>
      <c r="AF51" s="188" t="s">
        <v>53</v>
      </c>
      <c r="AG51" s="243">
        <v>12.022301000000001</v>
      </c>
      <c r="AH51" s="244">
        <v>11.918941999999999</v>
      </c>
      <c r="AI51" s="189">
        <v>0.99140272731484591</v>
      </c>
      <c r="AJ51" s="135"/>
      <c r="AK51" s="135"/>
      <c r="AL51" s="132"/>
      <c r="AM51" s="132"/>
      <c r="AN51" s="132"/>
    </row>
    <row r="52" spans="3:40" customFormat="1" ht="15" customHeight="1">
      <c r="C52" s="254" t="s">
        <v>50</v>
      </c>
      <c r="D52" s="246" t="s">
        <v>110</v>
      </c>
      <c r="E52" s="137">
        <v>2837395</v>
      </c>
      <c r="F52" s="137">
        <v>4756710</v>
      </c>
      <c r="G52" s="137">
        <v>3593828</v>
      </c>
      <c r="H52" s="137">
        <v>2933485</v>
      </c>
      <c r="I52" s="137">
        <v>1919725</v>
      </c>
      <c r="J52" s="137">
        <v>1164265</v>
      </c>
      <c r="K52" s="137">
        <v>738919</v>
      </c>
      <c r="L52" s="137">
        <v>568965</v>
      </c>
      <c r="M52" s="97">
        <v>18513292</v>
      </c>
      <c r="N52" s="2"/>
      <c r="O52" s="2"/>
      <c r="P52" s="2"/>
      <c r="R52" s="132"/>
      <c r="S52" s="132"/>
      <c r="T52" s="132"/>
      <c r="U52" s="236"/>
      <c r="V52" s="236"/>
      <c r="W52" s="236"/>
      <c r="X52" s="236"/>
      <c r="Y52" s="132"/>
      <c r="Z52" s="132"/>
      <c r="AA52" s="132"/>
      <c r="AB52" s="132"/>
      <c r="AC52" s="132"/>
      <c r="AD52" s="235"/>
      <c r="AE52" s="135"/>
      <c r="AF52" s="188" t="s">
        <v>54</v>
      </c>
      <c r="AG52" s="243">
        <v>8.2057970000000005</v>
      </c>
      <c r="AH52" s="244">
        <v>8.1172799999999992</v>
      </c>
      <c r="AI52" s="189">
        <v>0.98921286987723422</v>
      </c>
      <c r="AJ52" s="135"/>
      <c r="AK52" s="135"/>
      <c r="AL52" s="132"/>
      <c r="AM52" s="132"/>
      <c r="AN52" s="132"/>
    </row>
    <row r="53" spans="3:40" customFormat="1" ht="15" customHeight="1">
      <c r="C53" s="255"/>
      <c r="D53" s="247" t="s">
        <v>20</v>
      </c>
      <c r="E53" s="138">
        <v>2824939</v>
      </c>
      <c r="F53" s="138">
        <v>4756657</v>
      </c>
      <c r="G53" s="138">
        <v>3587988</v>
      </c>
      <c r="H53" s="138">
        <v>2929666</v>
      </c>
      <c r="I53" s="138">
        <v>1918534</v>
      </c>
      <c r="J53" s="138">
        <v>1154831</v>
      </c>
      <c r="K53" s="138">
        <v>738682</v>
      </c>
      <c r="L53" s="138">
        <v>568963</v>
      </c>
      <c r="M53" s="97">
        <v>18480260</v>
      </c>
      <c r="N53" s="2"/>
      <c r="O53" s="2"/>
      <c r="P53" s="2"/>
      <c r="R53" s="132"/>
      <c r="S53" s="132"/>
      <c r="T53" s="132"/>
      <c r="U53" s="236"/>
      <c r="V53" s="236"/>
      <c r="W53" s="236"/>
      <c r="X53" s="236"/>
      <c r="Y53" s="132"/>
      <c r="Z53" s="132"/>
      <c r="AA53" s="132"/>
      <c r="AB53" s="132"/>
      <c r="AC53" s="132"/>
      <c r="AD53" s="235"/>
      <c r="AE53" s="135"/>
      <c r="AF53" s="135" t="s">
        <v>112</v>
      </c>
      <c r="AG53" s="243">
        <v>3.4403389999999998</v>
      </c>
      <c r="AH53" s="244">
        <v>3.211967</v>
      </c>
      <c r="AI53" s="189">
        <v>0.93361933228091776</v>
      </c>
      <c r="AJ53" s="135"/>
      <c r="AK53" s="135"/>
      <c r="AL53" s="132"/>
      <c r="AM53" s="132"/>
      <c r="AN53" s="132"/>
    </row>
    <row r="54" spans="3:40" customFormat="1" ht="15" customHeight="1">
      <c r="C54" s="256"/>
      <c r="D54" s="248" t="s">
        <v>6</v>
      </c>
      <c r="E54" s="139">
        <v>0.99560000000000004</v>
      </c>
      <c r="F54" s="139">
        <v>1</v>
      </c>
      <c r="G54" s="139">
        <v>0.99839999999999995</v>
      </c>
      <c r="H54" s="139">
        <v>0.99870000000000003</v>
      </c>
      <c r="I54" s="139">
        <v>0.99939999999999996</v>
      </c>
      <c r="J54" s="139">
        <v>0.9919</v>
      </c>
      <c r="K54" s="139">
        <v>0.99970000000000003</v>
      </c>
      <c r="L54" s="139">
        <v>1</v>
      </c>
      <c r="M54" s="95">
        <v>0.99821576843275628</v>
      </c>
      <c r="N54" s="2"/>
      <c r="O54" s="2"/>
      <c r="P54" s="2"/>
      <c r="R54" s="132"/>
      <c r="S54" s="132"/>
      <c r="T54" s="132"/>
      <c r="U54" s="236"/>
      <c r="V54" s="236"/>
      <c r="W54" s="236"/>
      <c r="X54" s="236"/>
      <c r="Y54" s="132"/>
      <c r="Z54" s="132"/>
      <c r="AA54" s="132"/>
      <c r="AB54" s="132"/>
      <c r="AC54" s="132"/>
      <c r="AD54" s="235"/>
      <c r="AE54" s="135"/>
      <c r="AF54" s="188" t="s">
        <v>55</v>
      </c>
      <c r="AG54" s="243">
        <v>1.9607520000000001</v>
      </c>
      <c r="AH54" s="244">
        <v>1.8665339999999999</v>
      </c>
      <c r="AI54" s="189">
        <v>0.9519480281035031</v>
      </c>
      <c r="AJ54" s="135"/>
      <c r="AK54" s="135"/>
      <c r="AL54" s="132"/>
      <c r="AM54" s="132"/>
      <c r="AN54" s="132"/>
    </row>
    <row r="55" spans="3:40" customFormat="1" ht="15" customHeight="1">
      <c r="C55" s="254" t="s">
        <v>51</v>
      </c>
      <c r="D55" s="249" t="s">
        <v>110</v>
      </c>
      <c r="E55" s="140">
        <v>1960029</v>
      </c>
      <c r="F55" s="140">
        <v>2789796</v>
      </c>
      <c r="G55" s="140">
        <v>3054972</v>
      </c>
      <c r="H55" s="140">
        <v>5568538</v>
      </c>
      <c r="I55" s="140">
        <v>0</v>
      </c>
      <c r="J55" s="140">
        <v>650685</v>
      </c>
      <c r="K55" s="140">
        <v>267707</v>
      </c>
      <c r="L55" s="140">
        <v>716257</v>
      </c>
      <c r="M55" s="97">
        <v>15007984</v>
      </c>
      <c r="N55" s="2"/>
      <c r="O55" s="2"/>
      <c r="P55" s="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235"/>
      <c r="AE55" s="135"/>
      <c r="AF55" s="188" t="s">
        <v>111</v>
      </c>
      <c r="AG55" s="243">
        <v>1.2261310000000001</v>
      </c>
      <c r="AH55" s="244">
        <v>1.2225189999999999</v>
      </c>
      <c r="AI55" s="189">
        <v>0.99705414837403172</v>
      </c>
      <c r="AJ55" s="135"/>
      <c r="AK55" s="135"/>
      <c r="AL55" s="132"/>
      <c r="AM55" s="132"/>
      <c r="AN55" s="132"/>
    </row>
    <row r="56" spans="3:40" customFormat="1" ht="15" customHeight="1">
      <c r="C56" s="255"/>
      <c r="D56" s="250" t="s">
        <v>20</v>
      </c>
      <c r="E56" s="141">
        <v>1917215</v>
      </c>
      <c r="F56" s="141">
        <v>2788171</v>
      </c>
      <c r="G56" s="141">
        <v>3052414</v>
      </c>
      <c r="H56" s="141">
        <v>5561944</v>
      </c>
      <c r="I56" s="141">
        <v>0</v>
      </c>
      <c r="J56" s="141">
        <v>650305</v>
      </c>
      <c r="K56" s="141">
        <v>266861</v>
      </c>
      <c r="L56" s="141">
        <v>715682</v>
      </c>
      <c r="M56" s="97">
        <v>14952592</v>
      </c>
      <c r="N56" s="2"/>
      <c r="O56" s="2"/>
      <c r="P56" s="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235"/>
      <c r="AE56" s="135"/>
      <c r="AF56" s="18"/>
      <c r="AG56" s="18"/>
      <c r="AH56" s="18"/>
      <c r="AI56" s="18"/>
      <c r="AJ56" s="135"/>
      <c r="AK56" s="135"/>
      <c r="AL56" s="132"/>
      <c r="AM56" s="132"/>
      <c r="AN56" s="132"/>
    </row>
    <row r="57" spans="3:40" customFormat="1" ht="15" customHeight="1">
      <c r="C57" s="256"/>
      <c r="D57" s="248" t="s">
        <v>6</v>
      </c>
      <c r="E57" s="139">
        <v>0.97819999999999996</v>
      </c>
      <c r="F57" s="139">
        <v>0.99939999999999996</v>
      </c>
      <c r="G57" s="139">
        <v>0.99919999999999998</v>
      </c>
      <c r="H57" s="139">
        <v>0.99880000000000002</v>
      </c>
      <c r="I57" s="139" t="s">
        <v>118</v>
      </c>
      <c r="J57" s="139">
        <v>0.99939999999999996</v>
      </c>
      <c r="K57" s="139">
        <v>0.99680000000000002</v>
      </c>
      <c r="L57" s="139">
        <v>0.99919999999999998</v>
      </c>
      <c r="M57" s="95">
        <v>0.99630916450870421</v>
      </c>
      <c r="N57" s="2"/>
      <c r="O57" s="2"/>
      <c r="P57" s="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235"/>
      <c r="AE57" s="135"/>
      <c r="AF57" s="135"/>
      <c r="AG57" s="135"/>
      <c r="AH57" s="135"/>
      <c r="AI57" s="135"/>
      <c r="AJ57" s="135"/>
      <c r="AK57" s="135"/>
      <c r="AL57" s="132"/>
      <c r="AM57" s="132"/>
      <c r="AN57" s="132"/>
    </row>
    <row r="58" spans="3:40" customFormat="1" ht="15" customHeight="1">
      <c r="C58" s="254" t="s">
        <v>52</v>
      </c>
      <c r="D58" s="249" t="s">
        <v>110</v>
      </c>
      <c r="E58" s="140">
        <v>3066050</v>
      </c>
      <c r="F58" s="140">
        <v>3894916</v>
      </c>
      <c r="G58" s="140">
        <v>1678121</v>
      </c>
      <c r="H58" s="140">
        <v>2170962</v>
      </c>
      <c r="I58" s="140">
        <v>3347501</v>
      </c>
      <c r="J58" s="140">
        <v>1004317</v>
      </c>
      <c r="K58" s="140">
        <v>579167</v>
      </c>
      <c r="L58" s="140">
        <v>295932</v>
      </c>
      <c r="M58" s="97">
        <v>16036966</v>
      </c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235"/>
      <c r="AE58" s="135"/>
      <c r="AF58" s="135"/>
      <c r="AG58" s="135"/>
      <c r="AH58" s="135"/>
      <c r="AI58" s="135"/>
      <c r="AJ58" s="135"/>
      <c r="AK58" s="135"/>
      <c r="AL58" s="132"/>
      <c r="AM58" s="132"/>
      <c r="AN58" s="132"/>
    </row>
    <row r="59" spans="3:40" customFormat="1" ht="15" customHeight="1">
      <c r="C59" s="255"/>
      <c r="D59" s="250" t="s">
        <v>20</v>
      </c>
      <c r="E59" s="141">
        <v>3042183</v>
      </c>
      <c r="F59" s="141">
        <v>3887386</v>
      </c>
      <c r="G59" s="141">
        <v>1668143</v>
      </c>
      <c r="H59" s="141">
        <v>2169305</v>
      </c>
      <c r="I59" s="141">
        <v>3346798</v>
      </c>
      <c r="J59" s="141">
        <v>1001407</v>
      </c>
      <c r="K59" s="141">
        <v>579042</v>
      </c>
      <c r="L59" s="141">
        <v>292551</v>
      </c>
      <c r="M59" s="97">
        <v>15986815</v>
      </c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235"/>
      <c r="AE59" s="135"/>
      <c r="AF59" s="135"/>
      <c r="AG59" s="135"/>
      <c r="AH59" s="135"/>
      <c r="AI59" s="135"/>
      <c r="AJ59" s="135"/>
      <c r="AK59" s="135"/>
      <c r="AL59" s="132"/>
      <c r="AM59" s="132"/>
      <c r="AN59" s="132"/>
    </row>
    <row r="60" spans="3:40" customFormat="1" ht="15" customHeight="1">
      <c r="C60" s="256"/>
      <c r="D60" s="248" t="s">
        <v>6</v>
      </c>
      <c r="E60" s="139">
        <v>0.99219999999999997</v>
      </c>
      <c r="F60" s="139">
        <v>0.99809999999999999</v>
      </c>
      <c r="G60" s="139">
        <v>0.99409999999999998</v>
      </c>
      <c r="H60" s="139">
        <v>0.99919999999999998</v>
      </c>
      <c r="I60" s="139">
        <v>0.99980000000000002</v>
      </c>
      <c r="J60" s="139">
        <v>0.99709999999999999</v>
      </c>
      <c r="K60" s="139">
        <v>0.99980000000000002</v>
      </c>
      <c r="L60" s="139">
        <v>0.98860000000000003</v>
      </c>
      <c r="M60" s="95">
        <v>0.99687278753350228</v>
      </c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235"/>
      <c r="AE60" s="135"/>
      <c r="AF60" s="135"/>
      <c r="AG60" s="135"/>
      <c r="AH60" s="135"/>
      <c r="AI60" s="135"/>
      <c r="AJ60" s="135"/>
      <c r="AK60" s="135"/>
      <c r="AL60" s="132"/>
      <c r="AM60" s="132"/>
      <c r="AN60" s="132"/>
    </row>
    <row r="61" spans="3:40" customFormat="1" ht="15" customHeight="1">
      <c r="C61" s="254" t="s">
        <v>53</v>
      </c>
      <c r="D61" s="246" t="s">
        <v>110</v>
      </c>
      <c r="E61" s="137">
        <v>2134679</v>
      </c>
      <c r="F61" s="137">
        <v>1677774</v>
      </c>
      <c r="G61" s="137">
        <v>953725</v>
      </c>
      <c r="H61" s="137">
        <v>3120155</v>
      </c>
      <c r="I61" s="137">
        <v>2180608</v>
      </c>
      <c r="J61" s="137">
        <v>757395</v>
      </c>
      <c r="K61" s="137">
        <v>843157</v>
      </c>
      <c r="L61" s="137">
        <v>354808</v>
      </c>
      <c r="M61" s="97">
        <v>12022301</v>
      </c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235"/>
      <c r="AE61" s="135"/>
      <c r="AF61" s="135"/>
      <c r="AG61" s="135"/>
      <c r="AH61" s="135"/>
      <c r="AI61" s="135"/>
      <c r="AJ61" s="135"/>
      <c r="AK61" s="135"/>
      <c r="AL61" s="132"/>
      <c r="AM61" s="132"/>
      <c r="AN61" s="132"/>
    </row>
    <row r="62" spans="3:40" customFormat="1" ht="15" customHeight="1">
      <c r="C62" s="255"/>
      <c r="D62" s="247" t="s">
        <v>20</v>
      </c>
      <c r="E62" s="138">
        <v>2093948</v>
      </c>
      <c r="F62" s="138">
        <v>1672515</v>
      </c>
      <c r="G62" s="138">
        <v>948840</v>
      </c>
      <c r="H62" s="138">
        <v>3086187</v>
      </c>
      <c r="I62" s="138">
        <v>2165905</v>
      </c>
      <c r="J62" s="138">
        <v>756563</v>
      </c>
      <c r="K62" s="138">
        <v>843095</v>
      </c>
      <c r="L62" s="138">
        <v>351889</v>
      </c>
      <c r="M62" s="97">
        <v>11918942</v>
      </c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235"/>
      <c r="AE62" s="135"/>
      <c r="AF62" s="135"/>
      <c r="AG62" s="135"/>
      <c r="AH62" s="135"/>
      <c r="AI62" s="135"/>
      <c r="AJ62" s="135"/>
      <c r="AK62" s="135"/>
      <c r="AL62" s="132"/>
      <c r="AM62" s="132"/>
      <c r="AN62" s="132"/>
    </row>
    <row r="63" spans="3:40" customFormat="1" ht="15" customHeight="1">
      <c r="C63" s="256"/>
      <c r="D63" s="248" t="s">
        <v>6</v>
      </c>
      <c r="E63" s="139">
        <v>0.98089999999999999</v>
      </c>
      <c r="F63" s="139">
        <v>0.99690000000000001</v>
      </c>
      <c r="G63" s="139">
        <v>0.99490000000000001</v>
      </c>
      <c r="H63" s="139">
        <v>0.98909999999999998</v>
      </c>
      <c r="I63" s="139">
        <v>0.99329999999999996</v>
      </c>
      <c r="J63" s="139">
        <v>0.99890000000000001</v>
      </c>
      <c r="K63" s="139">
        <v>0.99990000000000001</v>
      </c>
      <c r="L63" s="139">
        <v>0.99180000000000001</v>
      </c>
      <c r="M63" s="95">
        <v>0.99140272731484602</v>
      </c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235"/>
      <c r="AE63" s="135"/>
      <c r="AF63" s="135"/>
      <c r="AG63" s="135"/>
      <c r="AH63" s="135"/>
      <c r="AI63" s="135"/>
      <c r="AJ63" s="135"/>
      <c r="AK63" s="135"/>
      <c r="AL63" s="132"/>
      <c r="AM63" s="132"/>
      <c r="AN63" s="132"/>
    </row>
    <row r="64" spans="3:40" customFormat="1" ht="15" customHeight="1">
      <c r="C64" s="254" t="s">
        <v>55</v>
      </c>
      <c r="D64" s="249" t="s">
        <v>110</v>
      </c>
      <c r="E64" s="140">
        <v>865531</v>
      </c>
      <c r="F64" s="140">
        <v>106254</v>
      </c>
      <c r="G64" s="140">
        <v>124213</v>
      </c>
      <c r="H64" s="140">
        <v>333995</v>
      </c>
      <c r="I64" s="140">
        <v>279129</v>
      </c>
      <c r="J64" s="140">
        <v>168525</v>
      </c>
      <c r="K64" s="140">
        <v>28779</v>
      </c>
      <c r="L64" s="140">
        <v>54326</v>
      </c>
      <c r="M64" s="97">
        <v>1960752</v>
      </c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235"/>
      <c r="AE64" s="134"/>
      <c r="AF64" s="135"/>
      <c r="AG64" s="135"/>
      <c r="AH64" s="135"/>
      <c r="AI64" s="135"/>
      <c r="AJ64" s="235"/>
      <c r="AK64" s="235"/>
      <c r="AL64" s="132"/>
      <c r="AM64" s="132"/>
      <c r="AN64" s="132"/>
    </row>
    <row r="65" spans="3:40" customFormat="1" ht="15" customHeight="1">
      <c r="C65" s="255"/>
      <c r="D65" s="250" t="s">
        <v>20</v>
      </c>
      <c r="E65" s="141">
        <v>821294</v>
      </c>
      <c r="F65" s="141">
        <v>79669</v>
      </c>
      <c r="G65" s="141">
        <v>121633</v>
      </c>
      <c r="H65" s="141">
        <v>333612</v>
      </c>
      <c r="I65" s="141">
        <v>278248</v>
      </c>
      <c r="J65" s="141">
        <v>149124</v>
      </c>
      <c r="K65" s="141">
        <v>28728</v>
      </c>
      <c r="L65" s="141">
        <v>54226</v>
      </c>
      <c r="M65" s="97">
        <v>1866534</v>
      </c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235"/>
      <c r="AE65" s="134"/>
      <c r="AF65" s="135"/>
      <c r="AG65" s="135"/>
      <c r="AH65" s="135"/>
      <c r="AI65" s="135"/>
      <c r="AJ65" s="235"/>
      <c r="AK65" s="235"/>
      <c r="AL65" s="132"/>
      <c r="AM65" s="132"/>
      <c r="AN65" s="132"/>
    </row>
    <row r="66" spans="3:40" customFormat="1" ht="15" customHeight="1">
      <c r="C66" s="256"/>
      <c r="D66" s="248" t="s">
        <v>6</v>
      </c>
      <c r="E66" s="139">
        <v>0.94889999999999997</v>
      </c>
      <c r="F66" s="139">
        <v>0.74980000000000002</v>
      </c>
      <c r="G66" s="139">
        <v>0.97919999999999996</v>
      </c>
      <c r="H66" s="139">
        <v>0.99890000000000001</v>
      </c>
      <c r="I66" s="139">
        <v>0.99680000000000002</v>
      </c>
      <c r="J66" s="139">
        <v>0.88490000000000002</v>
      </c>
      <c r="K66" s="139">
        <v>0.99819999999999998</v>
      </c>
      <c r="L66" s="139">
        <v>0.99819999999999998</v>
      </c>
      <c r="M66" s="95">
        <v>0.9519480281035031</v>
      </c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235"/>
      <c r="AE66" s="235"/>
      <c r="AF66" s="135"/>
      <c r="AG66" s="135"/>
      <c r="AH66" s="135"/>
      <c r="AI66" s="135"/>
      <c r="AJ66" s="235"/>
      <c r="AK66" s="235"/>
      <c r="AL66" s="132"/>
      <c r="AM66" s="132"/>
      <c r="AN66" s="132"/>
    </row>
    <row r="67" spans="3:40" customFormat="1" ht="15" customHeight="1">
      <c r="C67" s="254" t="s">
        <v>54</v>
      </c>
      <c r="D67" s="247" t="s">
        <v>110</v>
      </c>
      <c r="E67" s="138">
        <v>362762</v>
      </c>
      <c r="F67" s="138">
        <v>1073337</v>
      </c>
      <c r="G67" s="138">
        <v>183574</v>
      </c>
      <c r="H67" s="138">
        <v>449688</v>
      </c>
      <c r="I67" s="138">
        <v>4005153</v>
      </c>
      <c r="J67" s="138">
        <v>1412130</v>
      </c>
      <c r="K67" s="138">
        <v>717258</v>
      </c>
      <c r="L67" s="138">
        <v>1895</v>
      </c>
      <c r="M67" s="97">
        <v>8205797</v>
      </c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235"/>
      <c r="AE67" s="235"/>
      <c r="AF67" s="135"/>
      <c r="AG67" s="135"/>
      <c r="AH67" s="135"/>
      <c r="AI67" s="135"/>
      <c r="AJ67" s="235"/>
      <c r="AK67" s="235"/>
      <c r="AL67" s="132"/>
      <c r="AM67" s="132"/>
      <c r="AN67" s="132"/>
    </row>
    <row r="68" spans="3:40" customFormat="1" ht="15" customHeight="1">
      <c r="C68" s="255"/>
      <c r="D68" s="249" t="s">
        <v>20</v>
      </c>
      <c r="E68" s="140">
        <v>360609</v>
      </c>
      <c r="F68" s="140">
        <v>1061931</v>
      </c>
      <c r="G68" s="140">
        <v>183491</v>
      </c>
      <c r="H68" s="140">
        <v>434535</v>
      </c>
      <c r="I68" s="140">
        <v>3993273</v>
      </c>
      <c r="J68" s="140">
        <v>1364715</v>
      </c>
      <c r="K68" s="140">
        <v>716831</v>
      </c>
      <c r="L68" s="140">
        <v>1895</v>
      </c>
      <c r="M68" s="97">
        <v>8117280</v>
      </c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86"/>
      <c r="AG68" s="186"/>
      <c r="AH68" s="186"/>
      <c r="AI68" s="186"/>
      <c r="AJ68" s="132"/>
      <c r="AK68" s="132"/>
      <c r="AL68" s="132"/>
      <c r="AM68" s="132"/>
      <c r="AN68" s="132"/>
    </row>
    <row r="69" spans="3:40" ht="15" customHeight="1">
      <c r="C69" s="256"/>
      <c r="D69" s="248" t="s">
        <v>6</v>
      </c>
      <c r="E69" s="139">
        <v>0.99409999999999998</v>
      </c>
      <c r="F69" s="139">
        <v>0.98939999999999995</v>
      </c>
      <c r="G69" s="139">
        <v>0.99950000000000006</v>
      </c>
      <c r="H69" s="139">
        <v>0.96630000000000005</v>
      </c>
      <c r="I69" s="139">
        <v>0.997</v>
      </c>
      <c r="J69" s="139">
        <v>0.96640000000000004</v>
      </c>
      <c r="K69" s="139">
        <v>0.99939999999999996</v>
      </c>
      <c r="L69" s="139">
        <v>1</v>
      </c>
      <c r="M69" s="95">
        <v>0.98921286987723434</v>
      </c>
    </row>
    <row r="70" spans="3:40" ht="15" customHeight="1">
      <c r="C70" s="254" t="s">
        <v>111</v>
      </c>
      <c r="D70" s="246" t="s">
        <v>110</v>
      </c>
      <c r="E70" s="137">
        <v>51800</v>
      </c>
      <c r="F70" s="137">
        <v>163738</v>
      </c>
      <c r="G70" s="137">
        <v>0</v>
      </c>
      <c r="H70" s="137">
        <v>14511</v>
      </c>
      <c r="I70" s="137">
        <v>971525</v>
      </c>
      <c r="J70" s="137">
        <v>24061</v>
      </c>
      <c r="K70" s="137">
        <v>0</v>
      </c>
      <c r="L70" s="137">
        <v>496</v>
      </c>
      <c r="M70" s="97">
        <v>1226131</v>
      </c>
    </row>
    <row r="71" spans="3:40" ht="15" customHeight="1">
      <c r="C71" s="255"/>
      <c r="D71" s="247" t="s">
        <v>20</v>
      </c>
      <c r="E71" s="138">
        <v>50150</v>
      </c>
      <c r="F71" s="138">
        <v>163738</v>
      </c>
      <c r="G71" s="138">
        <v>0</v>
      </c>
      <c r="H71" s="138">
        <v>14379</v>
      </c>
      <c r="I71" s="138">
        <v>970807</v>
      </c>
      <c r="J71" s="138">
        <v>22949</v>
      </c>
      <c r="K71" s="138">
        <v>0</v>
      </c>
      <c r="L71" s="138">
        <v>496</v>
      </c>
      <c r="M71" s="97">
        <v>1222519</v>
      </c>
    </row>
    <row r="72" spans="3:40" ht="15" customHeight="1">
      <c r="C72" s="256"/>
      <c r="D72" s="248" t="s">
        <v>6</v>
      </c>
      <c r="E72" s="167">
        <v>0.96819999999999995</v>
      </c>
      <c r="F72" s="167">
        <v>1</v>
      </c>
      <c r="G72" s="167" t="s">
        <v>118</v>
      </c>
      <c r="H72" s="167">
        <v>0.9909</v>
      </c>
      <c r="I72" s="167">
        <v>0.99929999999999997</v>
      </c>
      <c r="J72" s="167">
        <v>0.95379999999999998</v>
      </c>
      <c r="K72" s="167" t="s">
        <v>118</v>
      </c>
      <c r="L72" s="167">
        <v>1</v>
      </c>
      <c r="M72" s="95">
        <v>0.99705414837403183</v>
      </c>
    </row>
    <row r="73" spans="3:40" ht="15" customHeight="1">
      <c r="C73" s="254" t="s">
        <v>112</v>
      </c>
      <c r="D73" s="246" t="s">
        <v>110</v>
      </c>
      <c r="E73" s="137">
        <v>755555</v>
      </c>
      <c r="F73" s="137">
        <v>726114</v>
      </c>
      <c r="G73" s="137">
        <v>249777</v>
      </c>
      <c r="H73" s="137">
        <v>340835</v>
      </c>
      <c r="I73" s="137">
        <v>627432</v>
      </c>
      <c r="J73" s="137">
        <v>295090</v>
      </c>
      <c r="K73" s="137">
        <v>426602</v>
      </c>
      <c r="L73" s="137">
        <v>18934</v>
      </c>
      <c r="M73" s="97">
        <v>3440339</v>
      </c>
    </row>
    <row r="74" spans="3:40" ht="15" customHeight="1">
      <c r="C74" s="255"/>
      <c r="D74" s="247" t="s">
        <v>20</v>
      </c>
      <c r="E74" s="138">
        <v>600216</v>
      </c>
      <c r="F74" s="138">
        <v>681047</v>
      </c>
      <c r="G74" s="138">
        <v>243856</v>
      </c>
      <c r="H74" s="138">
        <v>332926</v>
      </c>
      <c r="I74" s="138">
        <v>627432</v>
      </c>
      <c r="J74" s="138">
        <v>289281</v>
      </c>
      <c r="K74" s="138">
        <v>426511</v>
      </c>
      <c r="L74" s="138">
        <v>10698</v>
      </c>
      <c r="M74" s="97">
        <v>3211967</v>
      </c>
    </row>
    <row r="75" spans="3:40" ht="15" customHeight="1">
      <c r="C75" s="256"/>
      <c r="D75" s="248" t="s">
        <v>6</v>
      </c>
      <c r="E75" s="139">
        <v>0.7944</v>
      </c>
      <c r="F75" s="139">
        <v>0.93789999999999996</v>
      </c>
      <c r="G75" s="139">
        <v>0.97629999999999995</v>
      </c>
      <c r="H75" s="139">
        <v>0.9768</v>
      </c>
      <c r="I75" s="139">
        <v>1</v>
      </c>
      <c r="J75" s="139">
        <v>0.98029999999999995</v>
      </c>
      <c r="K75" s="139">
        <v>0.99980000000000002</v>
      </c>
      <c r="L75" s="139">
        <v>0.56499999999999995</v>
      </c>
      <c r="M75" s="95">
        <v>0.93361933228091765</v>
      </c>
    </row>
    <row r="76" spans="3:40" ht="15" customHeight="1">
      <c r="C76" s="262" t="s">
        <v>115</v>
      </c>
      <c r="D76" s="246" t="s">
        <v>110</v>
      </c>
      <c r="E76" s="98">
        <v>82947173</v>
      </c>
      <c r="F76" s="98">
        <v>44676093</v>
      </c>
      <c r="G76" s="98">
        <v>33674161</v>
      </c>
      <c r="H76" s="98">
        <v>41946338</v>
      </c>
      <c r="I76" s="98">
        <v>33925907</v>
      </c>
      <c r="J76" s="98">
        <v>14054837</v>
      </c>
      <c r="K76" s="98">
        <v>8470333</v>
      </c>
      <c r="L76" s="98">
        <v>7548782</v>
      </c>
      <c r="M76" s="168">
        <v>267243624</v>
      </c>
    </row>
    <row r="77" spans="3:40" ht="15" customHeight="1">
      <c r="C77" s="263"/>
      <c r="D77" s="247" t="s">
        <v>20</v>
      </c>
      <c r="E77" s="133">
        <v>80495702</v>
      </c>
      <c r="F77" s="133">
        <v>44137968</v>
      </c>
      <c r="G77" s="133">
        <v>33322042</v>
      </c>
      <c r="H77" s="133">
        <v>41208009</v>
      </c>
      <c r="I77" s="133">
        <v>33475953</v>
      </c>
      <c r="J77" s="133">
        <v>13872746</v>
      </c>
      <c r="K77" s="133">
        <v>8464562</v>
      </c>
      <c r="L77" s="133">
        <v>6772049</v>
      </c>
      <c r="M77" s="169">
        <v>261749031</v>
      </c>
    </row>
    <row r="78" spans="3:40" ht="15" customHeight="1">
      <c r="C78" s="264"/>
      <c r="D78" s="248" t="s">
        <v>6</v>
      </c>
      <c r="E78" s="99">
        <v>0.97044539420288622</v>
      </c>
      <c r="F78" s="99">
        <v>0.98795496732447041</v>
      </c>
      <c r="G78" s="99">
        <v>0.98954334749424044</v>
      </c>
      <c r="H78" s="99">
        <v>0.98239824892461414</v>
      </c>
      <c r="I78" s="99">
        <v>0.98673715635664505</v>
      </c>
      <c r="J78" s="99">
        <v>0.98704424676003</v>
      </c>
      <c r="K78" s="99">
        <v>0.99931868085941844</v>
      </c>
      <c r="L78" s="99">
        <v>0.89710485744587665</v>
      </c>
      <c r="M78" s="170">
        <v>0.9794397601792737</v>
      </c>
    </row>
    <row r="81" spans="3:3">
      <c r="C81" s="149" t="s">
        <v>255</v>
      </c>
    </row>
  </sheetData>
  <sheetProtection formatCells="0" formatColumns="0"/>
  <mergeCells count="16">
    <mergeCell ref="C67:C69"/>
    <mergeCell ref="C58:C60"/>
    <mergeCell ref="C13:P17"/>
    <mergeCell ref="C8:P10"/>
    <mergeCell ref="C76:C78"/>
    <mergeCell ref="C45:D45"/>
    <mergeCell ref="C61:C63"/>
    <mergeCell ref="C70:C72"/>
    <mergeCell ref="C73:C75"/>
    <mergeCell ref="C46:C48"/>
    <mergeCell ref="C52:C54"/>
    <mergeCell ref="C49:C51"/>
    <mergeCell ref="C55:C57"/>
    <mergeCell ref="C64:C66"/>
    <mergeCell ref="C19:P19"/>
    <mergeCell ref="C43:P43"/>
  </mergeCells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P113"/>
  <sheetViews>
    <sheetView showGridLines="0" zoomScale="80" zoomScaleNormal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/>
  <cols>
    <col min="1" max="2" width="9.710937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10.85546875" style="2" customWidth="1"/>
    <col min="9" max="9" width="11.5703125" style="2" customWidth="1"/>
    <col min="10" max="11" width="9.140625" style="2" customWidth="1"/>
    <col min="12" max="16384" width="9.140625" style="2"/>
  </cols>
  <sheetData>
    <row r="1" spans="3:12" customFormat="1">
      <c r="C1" s="1"/>
    </row>
    <row r="2" spans="3:12" customFormat="1"/>
    <row r="3" spans="3:12" customFormat="1"/>
    <row r="4" spans="3:12" customFormat="1"/>
    <row r="5" spans="3:12" customFormat="1">
      <c r="C5" s="1"/>
    </row>
    <row r="6" spans="3:12" customFormat="1">
      <c r="C6" s="1"/>
    </row>
    <row r="7" spans="3:12" customFormat="1" ht="13.5" thickBot="1"/>
    <row r="8" spans="3:12" customFormat="1" ht="20.25" customHeight="1" thickTop="1">
      <c r="C8" s="259" t="s">
        <v>261</v>
      </c>
      <c r="D8" s="259"/>
      <c r="E8" s="259"/>
      <c r="F8" s="259"/>
      <c r="G8" s="259"/>
      <c r="H8" s="259"/>
      <c r="I8" s="259"/>
      <c r="J8" s="259"/>
      <c r="K8" s="259"/>
    </row>
    <row r="9" spans="3:12" customFormat="1" ht="12.75" customHeight="1">
      <c r="C9" s="260"/>
      <c r="D9" s="260"/>
      <c r="E9" s="260"/>
      <c r="F9" s="260"/>
      <c r="G9" s="260"/>
      <c r="H9" s="260"/>
      <c r="I9" s="260"/>
      <c r="J9" s="260"/>
      <c r="K9" s="260"/>
    </row>
    <row r="10" spans="3:12" customFormat="1" ht="12.75" customHeight="1">
      <c r="C10" s="261"/>
      <c r="D10" s="261"/>
      <c r="E10" s="261"/>
      <c r="F10" s="261"/>
      <c r="G10" s="261"/>
      <c r="H10" s="261"/>
      <c r="I10" s="261"/>
      <c r="J10" s="261"/>
      <c r="K10" s="261"/>
    </row>
    <row r="11" spans="3:12" customFormat="1" ht="16.5">
      <c r="C11" s="58"/>
      <c r="D11" s="58"/>
      <c r="E11" s="58"/>
      <c r="F11" s="58"/>
      <c r="G11" s="58"/>
    </row>
    <row r="12" spans="3:12" customFormat="1" ht="16.5">
      <c r="C12" s="94"/>
      <c r="D12" s="94"/>
      <c r="E12" s="94"/>
      <c r="F12" s="94"/>
      <c r="G12" s="94"/>
    </row>
    <row r="13" spans="3:12" customFormat="1" ht="15.75" customHeight="1">
      <c r="C13" s="268" t="s">
        <v>265</v>
      </c>
      <c r="D13" s="268"/>
      <c r="E13" s="268"/>
      <c r="F13" s="268"/>
      <c r="G13" s="268"/>
      <c r="H13" s="268"/>
      <c r="I13" s="268"/>
      <c r="J13" s="268"/>
      <c r="K13" s="268"/>
      <c r="L13" s="268"/>
    </row>
    <row r="14" spans="3:12" customFormat="1" ht="25.5" customHeight="1">
      <c r="C14" s="268"/>
      <c r="D14" s="268"/>
      <c r="E14" s="268"/>
      <c r="F14" s="268"/>
      <c r="G14" s="268"/>
      <c r="H14" s="268"/>
      <c r="I14" s="268"/>
      <c r="J14" s="268"/>
      <c r="K14" s="268"/>
      <c r="L14" s="268"/>
    </row>
    <row r="15" spans="3:12" customFormat="1" ht="24" customHeight="1">
      <c r="C15" s="268"/>
      <c r="D15" s="268"/>
      <c r="E15" s="268"/>
      <c r="F15" s="268"/>
      <c r="G15" s="268"/>
      <c r="H15" s="268"/>
      <c r="I15" s="268"/>
      <c r="J15" s="268"/>
      <c r="K15" s="268"/>
      <c r="L15" s="268"/>
    </row>
    <row r="16" spans="3:12" customFormat="1" ht="41.25" customHeight="1">
      <c r="C16" s="268"/>
      <c r="D16" s="268"/>
      <c r="E16" s="268"/>
      <c r="F16" s="268"/>
      <c r="G16" s="268"/>
      <c r="H16" s="268"/>
      <c r="I16" s="268"/>
      <c r="J16" s="268"/>
      <c r="K16" s="268"/>
      <c r="L16" s="268"/>
    </row>
    <row r="17" spans="3:16" s="34" customFormat="1" ht="15.75" customHeight="1"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spans="3:16" customFormat="1"/>
    <row r="19" spans="3:16" customFormat="1" ht="29.25" customHeight="1">
      <c r="C19" s="267" t="s">
        <v>262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3:16" s="34" customFormat="1" ht="15"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</row>
    <row r="21" spans="3:16" customFormat="1"/>
    <row r="22" spans="3:16" customFormat="1"/>
    <row r="23" spans="3:16" customFormat="1"/>
    <row r="24" spans="3:16" customFormat="1"/>
    <row r="25" spans="3:16" customFormat="1"/>
    <row r="26" spans="3:16" customFormat="1"/>
    <row r="27" spans="3:16" customFormat="1" ht="16.5">
      <c r="C27" s="23"/>
      <c r="D27" s="23"/>
      <c r="E27" s="23"/>
      <c r="F27" s="23"/>
      <c r="G27" s="23"/>
    </row>
    <row r="28" spans="3:16" customFormat="1" ht="16.5">
      <c r="C28" s="23"/>
      <c r="D28" s="23"/>
      <c r="E28" s="23"/>
      <c r="F28" s="23"/>
      <c r="G28" s="23"/>
    </row>
    <row r="29" spans="3:16" customFormat="1" ht="15.75" customHeight="1">
      <c r="C29" s="23"/>
      <c r="D29" s="23"/>
      <c r="E29" s="23"/>
      <c r="F29" s="2"/>
      <c r="G29" s="2"/>
      <c r="H29" s="2"/>
      <c r="I29" s="2"/>
    </row>
    <row r="30" spans="3:16" customFormat="1" ht="16.5">
      <c r="C30" s="23"/>
      <c r="D30" s="23"/>
      <c r="E30" s="23"/>
      <c r="F30" s="2"/>
      <c r="G30" s="2"/>
      <c r="H30" s="2"/>
      <c r="I30" s="2"/>
    </row>
    <row r="31" spans="3:16" customFormat="1" ht="16.5">
      <c r="C31" s="23"/>
      <c r="D31" s="23"/>
      <c r="E31" s="23"/>
      <c r="F31" s="2"/>
      <c r="G31" s="2"/>
      <c r="H31" s="2"/>
      <c r="I31" s="2"/>
    </row>
    <row r="32" spans="3:16" customFormat="1" ht="15.75" customHeight="1">
      <c r="C32" s="23"/>
      <c r="D32" s="23"/>
      <c r="E32" s="23"/>
      <c r="F32" s="2"/>
      <c r="G32" s="2"/>
      <c r="H32" s="2"/>
      <c r="I32" s="2"/>
      <c r="J32" s="35"/>
    </row>
    <row r="33" spans="3:16" customFormat="1" ht="16.5">
      <c r="C33" s="23"/>
      <c r="D33" s="23"/>
      <c r="E33" s="23"/>
      <c r="F33" s="2"/>
      <c r="G33" s="2"/>
      <c r="H33" s="2"/>
      <c r="I33" s="2"/>
      <c r="J33" s="35"/>
    </row>
    <row r="34" spans="3:16" customFormat="1" ht="16.5">
      <c r="C34" s="23"/>
      <c r="D34" s="23"/>
      <c r="E34" s="23"/>
      <c r="F34" s="2"/>
      <c r="G34" s="2"/>
      <c r="H34" s="2"/>
      <c r="I34" s="2"/>
      <c r="J34" s="35"/>
    </row>
    <row r="35" spans="3:16" customFormat="1" ht="16.5">
      <c r="C35" s="23"/>
      <c r="D35" s="23"/>
      <c r="E35" s="23"/>
      <c r="F35" s="2"/>
      <c r="G35" s="2"/>
      <c r="H35" s="2"/>
      <c r="I35" s="2"/>
      <c r="J35" s="35"/>
    </row>
    <row r="36" spans="3:16" customFormat="1" ht="16.5">
      <c r="C36" s="23"/>
      <c r="D36" s="23"/>
      <c r="E36" s="23"/>
      <c r="F36" s="2"/>
      <c r="G36" s="2"/>
      <c r="H36" s="2"/>
      <c r="I36" s="2"/>
      <c r="J36" s="35"/>
    </row>
    <row r="37" spans="3:16" customFormat="1" ht="16.5">
      <c r="C37" s="23"/>
      <c r="D37" s="23"/>
      <c r="E37" s="23"/>
      <c r="F37" s="2"/>
      <c r="G37" s="2"/>
      <c r="H37" s="2"/>
      <c r="I37" s="2"/>
      <c r="J37" s="35"/>
    </row>
    <row r="38" spans="3:16" customFormat="1" ht="16.5">
      <c r="C38" s="23"/>
      <c r="D38" s="23"/>
      <c r="E38" s="23"/>
      <c r="F38" s="35"/>
      <c r="G38" s="35"/>
      <c r="H38" s="35"/>
      <c r="I38" s="35"/>
      <c r="J38" s="35"/>
    </row>
    <row r="39" spans="3:16" customFormat="1" ht="16.5">
      <c r="C39" s="23"/>
      <c r="D39" s="23"/>
      <c r="E39" s="23"/>
      <c r="F39" s="35"/>
      <c r="G39" s="35"/>
      <c r="H39" s="35"/>
      <c r="I39" s="35"/>
      <c r="J39" s="35"/>
    </row>
    <row r="40" spans="3:16" customFormat="1" ht="16.5">
      <c r="C40" s="23"/>
      <c r="D40" s="23"/>
      <c r="E40" s="23"/>
      <c r="F40" s="35"/>
      <c r="G40" s="35"/>
      <c r="H40" s="35"/>
      <c r="I40" s="35"/>
      <c r="J40" s="35"/>
    </row>
    <row r="41" spans="3:16" customFormat="1" ht="16.5">
      <c r="C41" s="23"/>
      <c r="D41" s="23"/>
      <c r="E41" s="23"/>
      <c r="F41" s="35"/>
      <c r="G41" s="35"/>
      <c r="H41" s="35"/>
      <c r="I41" s="35"/>
      <c r="J41" s="35"/>
    </row>
    <row r="42" spans="3:16" customFormat="1" ht="16.5">
      <c r="C42" s="94"/>
      <c r="D42" s="94"/>
      <c r="E42" s="94"/>
      <c r="F42" s="35"/>
      <c r="G42" s="35"/>
      <c r="H42" s="35"/>
      <c r="I42" s="35"/>
      <c r="J42" s="35"/>
    </row>
    <row r="43" spans="3:16" customFormat="1" ht="16.5">
      <c r="C43" s="23"/>
      <c r="D43" s="23"/>
      <c r="E43" s="23"/>
      <c r="F43" s="23"/>
      <c r="G43" s="23"/>
    </row>
    <row r="44" spans="3:16" customFormat="1" ht="15">
      <c r="C44" s="267" t="s">
        <v>263</v>
      </c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</row>
    <row r="45" spans="3:16" customFormat="1" ht="15" customHeight="1">
      <c r="C45" s="94"/>
      <c r="D45" s="94"/>
      <c r="E45" s="94"/>
      <c r="F45" s="94"/>
      <c r="G45" s="94"/>
    </row>
    <row r="46" spans="3:16" customFormat="1" ht="15" customHeight="1">
      <c r="C46" s="94"/>
      <c r="D46" s="94"/>
      <c r="E46" s="94"/>
      <c r="F46" s="94"/>
      <c r="G46" s="94"/>
    </row>
    <row r="47" spans="3:16">
      <c r="C47" s="245" t="s">
        <v>10</v>
      </c>
      <c r="D47" s="245" t="s">
        <v>120</v>
      </c>
      <c r="E47" s="245" t="s">
        <v>110</v>
      </c>
      <c r="F47" s="245" t="s">
        <v>19</v>
      </c>
      <c r="J47" s="61"/>
      <c r="K47" s="61"/>
      <c r="L47" s="61"/>
      <c r="M47" s="61"/>
    </row>
    <row r="48" spans="3:16">
      <c r="C48" s="102" t="s">
        <v>13</v>
      </c>
      <c r="D48" s="62">
        <v>5636322</v>
      </c>
      <c r="E48" s="62">
        <v>10967932</v>
      </c>
      <c r="F48" s="22">
        <v>0.94593779418564095</v>
      </c>
      <c r="G48" s="61"/>
      <c r="H48" s="61"/>
      <c r="I48" s="61"/>
      <c r="J48" s="61"/>
      <c r="K48" s="61"/>
      <c r="L48" s="61"/>
      <c r="M48" s="61"/>
    </row>
    <row r="49" spans="3:16">
      <c r="C49" s="102" t="s">
        <v>15</v>
      </c>
      <c r="D49" s="62">
        <v>6571407</v>
      </c>
      <c r="E49" s="62">
        <v>12162795</v>
      </c>
      <c r="F49" s="22">
        <v>0.85086618436508343</v>
      </c>
      <c r="H49" s="61"/>
      <c r="I49" s="61"/>
      <c r="J49" s="61"/>
      <c r="K49" s="61"/>
      <c r="L49" s="61"/>
      <c r="M49" s="61"/>
    </row>
    <row r="50" spans="3:16">
      <c r="C50" s="102" t="s">
        <v>16</v>
      </c>
      <c r="D50" s="62">
        <v>8862165</v>
      </c>
      <c r="E50" s="62">
        <v>15272787</v>
      </c>
      <c r="F50" s="22">
        <v>0.72336974091545347</v>
      </c>
      <c r="H50" s="61"/>
      <c r="I50" s="61"/>
      <c r="J50" s="61"/>
      <c r="K50" s="61"/>
      <c r="L50" s="61"/>
      <c r="M50" s="61"/>
    </row>
    <row r="51" spans="3:16">
      <c r="C51" s="102" t="s">
        <v>17</v>
      </c>
      <c r="D51" s="62">
        <v>3381630</v>
      </c>
      <c r="E51" s="62">
        <v>5565399</v>
      </c>
      <c r="F51" s="22">
        <v>0.6457740793640937</v>
      </c>
      <c r="H51" s="61"/>
      <c r="I51" s="61"/>
      <c r="J51" s="61"/>
      <c r="K51" s="61"/>
      <c r="L51" s="61"/>
      <c r="M51" s="61"/>
    </row>
    <row r="52" spans="3:16">
      <c r="C52" s="102" t="s">
        <v>155</v>
      </c>
      <c r="D52" s="62">
        <v>1823358</v>
      </c>
      <c r="E52" s="62">
        <v>2890048</v>
      </c>
      <c r="F52" s="22">
        <v>0.58501402357628074</v>
      </c>
      <c r="H52" s="61"/>
      <c r="I52" s="61"/>
      <c r="J52" s="61"/>
      <c r="K52" s="61"/>
      <c r="L52" s="61"/>
      <c r="M52" s="61"/>
    </row>
    <row r="53" spans="3:16">
      <c r="C53" s="102" t="s">
        <v>12</v>
      </c>
      <c r="D53" s="62">
        <v>17352724</v>
      </c>
      <c r="E53" s="62">
        <v>26108414</v>
      </c>
      <c r="F53" s="22">
        <v>0.50457150128129735</v>
      </c>
      <c r="H53" s="61"/>
      <c r="I53" s="61"/>
      <c r="J53" s="61"/>
      <c r="K53" s="61"/>
      <c r="L53" s="61"/>
      <c r="M53" s="61"/>
    </row>
    <row r="54" spans="3:16">
      <c r="C54" s="102" t="s">
        <v>14</v>
      </c>
      <c r="D54" s="62">
        <v>7136356</v>
      </c>
      <c r="E54" s="62">
        <v>10088127</v>
      </c>
      <c r="F54" s="22">
        <v>0.41362440438789772</v>
      </c>
      <c r="H54" s="61"/>
      <c r="I54" s="61"/>
      <c r="J54" s="61"/>
      <c r="K54" s="61"/>
      <c r="M54" s="61"/>
    </row>
    <row r="55" spans="3:16">
      <c r="C55" s="204" t="s">
        <v>156</v>
      </c>
      <c r="D55" s="62">
        <v>0</v>
      </c>
      <c r="E55" s="62">
        <v>2346478</v>
      </c>
      <c r="F55" s="22"/>
      <c r="I55" s="61"/>
      <c r="J55" s="61"/>
      <c r="K55" s="61"/>
    </row>
    <row r="56" spans="3:16">
      <c r="C56" s="215" t="s">
        <v>33</v>
      </c>
      <c r="D56" s="214">
        <v>50763962</v>
      </c>
      <c r="E56" s="214">
        <v>85401980</v>
      </c>
      <c r="F56" s="221">
        <v>0.68233480278785175</v>
      </c>
      <c r="I56" s="61"/>
      <c r="J56" s="61"/>
      <c r="K56" s="61"/>
    </row>
    <row r="57" spans="3:16">
      <c r="C57" s="216"/>
      <c r="D57" s="217"/>
      <c r="E57" s="217"/>
      <c r="F57" s="218"/>
      <c r="I57" s="61"/>
      <c r="J57" s="61"/>
      <c r="K57" s="61"/>
    </row>
    <row r="58" spans="3:16" ht="12.75" customHeight="1">
      <c r="C58" s="19"/>
      <c r="D58" s="19"/>
    </row>
    <row r="59" spans="3:16" ht="12.75" customHeight="1">
      <c r="C59" s="19"/>
      <c r="D59" s="19"/>
      <c r="F59" s="61"/>
      <c r="G59" s="61"/>
    </row>
    <row r="60" spans="3:16" ht="21" customHeight="1">
      <c r="C60" s="267" t="s">
        <v>264</v>
      </c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</row>
    <row r="61" spans="3:16" ht="12.75" customHeight="1">
      <c r="C61" s="19"/>
      <c r="D61" s="19"/>
      <c r="F61" s="61"/>
      <c r="G61" s="61"/>
    </row>
    <row r="62" spans="3:16" ht="12.75" customHeight="1">
      <c r="C62" s="19"/>
      <c r="D62" s="19"/>
      <c r="F62" s="61"/>
      <c r="G62" s="61"/>
    </row>
    <row r="63" spans="3:16" ht="12.75" customHeight="1">
      <c r="C63" s="19"/>
      <c r="D63" s="19"/>
      <c r="E63" s="61"/>
      <c r="F63" s="61"/>
      <c r="G63" s="61"/>
    </row>
    <row r="64" spans="3:16" ht="12.75" customHeight="1">
      <c r="C64" s="20"/>
      <c r="D64" s="19"/>
      <c r="E64" s="61"/>
      <c r="F64" s="61"/>
      <c r="G64" s="61"/>
    </row>
    <row r="65" spans="3:12" ht="12.75" customHeight="1">
      <c r="C65" s="20"/>
      <c r="D65" s="19"/>
      <c r="E65" s="61"/>
      <c r="F65" s="61"/>
      <c r="G65" s="61"/>
    </row>
    <row r="66" spans="3:12">
      <c r="C66" s="20"/>
      <c r="D66" s="19"/>
      <c r="E66" s="61"/>
      <c r="F66" s="61"/>
      <c r="K66" s="19"/>
      <c r="L66" s="19"/>
    </row>
    <row r="67" spans="3:12">
      <c r="C67" s="20"/>
      <c r="D67" s="19"/>
      <c r="E67" s="61"/>
      <c r="F67" s="61"/>
      <c r="K67" s="19"/>
      <c r="L67" s="19"/>
    </row>
    <row r="68" spans="3:12">
      <c r="C68" s="20"/>
      <c r="D68" s="19"/>
      <c r="E68" s="61"/>
      <c r="F68" s="61"/>
      <c r="K68" s="19"/>
      <c r="L68" s="19"/>
    </row>
    <row r="69" spans="3:12">
      <c r="C69" s="20"/>
      <c r="D69" s="19"/>
      <c r="E69" s="61"/>
      <c r="F69" s="61"/>
      <c r="K69" s="19"/>
      <c r="L69" s="19"/>
    </row>
    <row r="70" spans="3:12">
      <c r="C70" s="20"/>
      <c r="D70" s="19"/>
      <c r="E70" s="61"/>
      <c r="F70" s="61"/>
      <c r="K70" s="19"/>
      <c r="L70" s="19"/>
    </row>
    <row r="71" spans="3:12">
      <c r="C71" s="20"/>
      <c r="D71" s="19"/>
      <c r="F71" s="19"/>
      <c r="G71" s="19"/>
      <c r="H71" s="19"/>
      <c r="I71" s="19"/>
      <c r="J71" s="19"/>
      <c r="K71" s="19"/>
      <c r="L71" s="19"/>
    </row>
    <row r="72" spans="3:12">
      <c r="C72" s="20"/>
      <c r="D72" s="19"/>
      <c r="F72" s="19"/>
      <c r="G72" s="19"/>
      <c r="H72" s="19"/>
      <c r="I72" s="19"/>
      <c r="J72" s="19"/>
      <c r="K72" s="19"/>
      <c r="L72" s="19"/>
    </row>
    <row r="73" spans="3:12">
      <c r="C73" s="20"/>
      <c r="D73" s="19"/>
      <c r="F73" s="19"/>
      <c r="G73" s="19"/>
      <c r="H73" s="19"/>
      <c r="I73" s="19"/>
      <c r="J73" s="19"/>
      <c r="K73" s="19"/>
      <c r="L73" s="19"/>
    </row>
    <row r="74" spans="3:12"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3:12"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3:12"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3:12"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3:12"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3:12"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3:12"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3:12">
      <c r="C81" s="19"/>
      <c r="D81" s="18"/>
      <c r="G81" s="4"/>
    </row>
    <row r="82" spans="3:12">
      <c r="C82" s="19"/>
      <c r="D82" s="18"/>
      <c r="E82" s="3"/>
      <c r="F82" s="6"/>
      <c r="G82" s="4"/>
    </row>
    <row r="83" spans="3:12">
      <c r="C83" s="19"/>
      <c r="D83" s="18"/>
      <c r="E83" s="3"/>
      <c r="F83" s="6"/>
      <c r="G83" s="4"/>
    </row>
    <row r="84" spans="3:12">
      <c r="C84" s="19"/>
      <c r="D84" s="18"/>
      <c r="E84" s="3"/>
      <c r="F84" s="6"/>
      <c r="G84" s="4"/>
    </row>
    <row r="85" spans="3:12">
      <c r="C85" s="19"/>
      <c r="D85" s="18"/>
      <c r="E85" s="3"/>
      <c r="F85" s="6"/>
      <c r="G85" s="4"/>
    </row>
    <row r="86" spans="3:12">
      <c r="C86" s="245" t="s">
        <v>10</v>
      </c>
      <c r="D86" s="245" t="s">
        <v>117</v>
      </c>
      <c r="E86" s="245" t="s">
        <v>119</v>
      </c>
      <c r="F86" s="245" t="s">
        <v>103</v>
      </c>
      <c r="G86" s="4"/>
    </row>
    <row r="87" spans="3:12">
      <c r="C87" s="102" t="s">
        <v>155</v>
      </c>
      <c r="D87" s="62">
        <v>2890048</v>
      </c>
      <c r="E87" s="62">
        <v>2886801</v>
      </c>
      <c r="F87" s="22">
        <v>0.99887648924862149</v>
      </c>
      <c r="G87" s="4"/>
      <c r="H87" s="238"/>
      <c r="I87" s="61"/>
      <c r="J87" s="61"/>
    </row>
    <row r="88" spans="3:12">
      <c r="C88" s="102" t="s">
        <v>17</v>
      </c>
      <c r="D88" s="62">
        <v>5565399</v>
      </c>
      <c r="E88" s="62">
        <v>5528072</v>
      </c>
      <c r="F88" s="22">
        <v>0.99329302355500482</v>
      </c>
      <c r="G88" s="4"/>
      <c r="I88" s="61"/>
      <c r="J88" s="61"/>
      <c r="K88" s="232"/>
    </row>
    <row r="89" spans="3:12">
      <c r="C89" s="102" t="s">
        <v>14</v>
      </c>
      <c r="D89" s="62">
        <v>10088127</v>
      </c>
      <c r="E89" s="62">
        <v>9986312</v>
      </c>
      <c r="F89" s="22">
        <v>0.98990744267989494</v>
      </c>
      <c r="G89" s="4"/>
      <c r="I89" s="61"/>
      <c r="J89" s="61"/>
      <c r="K89" s="61"/>
      <c r="L89" s="232"/>
    </row>
    <row r="90" spans="3:12">
      <c r="C90" s="102" t="s">
        <v>13</v>
      </c>
      <c r="D90" s="62">
        <v>10967932</v>
      </c>
      <c r="E90" s="62">
        <v>10792596</v>
      </c>
      <c r="F90" s="22">
        <v>0.98401375938508739</v>
      </c>
      <c r="G90" s="4"/>
      <c r="I90" s="61"/>
      <c r="J90" s="61"/>
      <c r="K90" s="61"/>
      <c r="L90" s="232"/>
    </row>
    <row r="91" spans="3:12">
      <c r="C91" s="102" t="s">
        <v>15</v>
      </c>
      <c r="D91" s="62">
        <v>12162795</v>
      </c>
      <c r="E91" s="62">
        <v>11924420</v>
      </c>
      <c r="F91" s="22">
        <v>0.98040129756359451</v>
      </c>
      <c r="G91" s="4"/>
      <c r="I91" s="61"/>
      <c r="J91" s="61"/>
      <c r="K91" s="61"/>
      <c r="L91" s="232"/>
    </row>
    <row r="92" spans="3:12">
      <c r="C92" s="102" t="s">
        <v>12</v>
      </c>
      <c r="D92" s="62">
        <v>26108414</v>
      </c>
      <c r="E92" s="62">
        <v>25411620</v>
      </c>
      <c r="F92" s="22">
        <v>0.97331151559033802</v>
      </c>
      <c r="G92" s="4"/>
      <c r="I92" s="61"/>
      <c r="J92" s="61"/>
      <c r="K92" s="61"/>
      <c r="L92" s="232"/>
    </row>
    <row r="93" spans="3:12">
      <c r="C93" s="224" t="s">
        <v>16</v>
      </c>
      <c r="D93" s="225">
        <v>15272787</v>
      </c>
      <c r="E93" s="225">
        <v>14857774</v>
      </c>
      <c r="F93" s="226">
        <v>0.97282663602916741</v>
      </c>
      <c r="G93" s="4"/>
      <c r="I93" s="61"/>
      <c r="J93" s="61"/>
      <c r="K93" s="61"/>
      <c r="L93" s="232"/>
    </row>
    <row r="94" spans="3:12">
      <c r="C94" s="102" t="s">
        <v>156</v>
      </c>
      <c r="D94" s="62">
        <v>2346478</v>
      </c>
      <c r="E94" s="62">
        <v>2007402</v>
      </c>
      <c r="F94" s="22">
        <v>0.85549576855184661</v>
      </c>
      <c r="G94" s="4"/>
      <c r="I94" s="61"/>
      <c r="J94" s="61"/>
      <c r="K94" s="61"/>
      <c r="L94" s="232"/>
    </row>
    <row r="95" spans="3:12">
      <c r="C95" s="215" t="s">
        <v>33</v>
      </c>
      <c r="D95" s="214">
        <v>85401980</v>
      </c>
      <c r="E95" s="214">
        <v>83394997</v>
      </c>
      <c r="F95" s="221">
        <v>0.97649957296072054</v>
      </c>
      <c r="G95" s="4"/>
      <c r="I95" s="61"/>
      <c r="J95" s="61"/>
      <c r="K95" s="61"/>
      <c r="L95" s="232"/>
    </row>
    <row r="96" spans="3:12" ht="15">
      <c r="C96" s="219"/>
      <c r="D96" s="220"/>
      <c r="E96" s="220"/>
      <c r="G96" s="4"/>
      <c r="I96" s="61"/>
      <c r="J96" s="61"/>
      <c r="K96" s="61"/>
      <c r="L96" s="232"/>
    </row>
    <row r="97" spans="3:10">
      <c r="C97" s="149" t="s">
        <v>260</v>
      </c>
      <c r="D97" s="19"/>
      <c r="G97" s="4"/>
      <c r="I97" s="61"/>
      <c r="J97" s="61"/>
    </row>
    <row r="98" spans="3:10">
      <c r="C98" s="19"/>
      <c r="D98" s="5"/>
      <c r="E98" s="4"/>
      <c r="F98" s="4"/>
      <c r="G98" s="4"/>
      <c r="I98" s="61"/>
      <c r="J98" s="61"/>
    </row>
    <row r="99" spans="3:10">
      <c r="C99" s="19"/>
      <c r="D99" s="5"/>
      <c r="E99" s="4"/>
      <c r="F99" s="4"/>
      <c r="G99" s="4"/>
      <c r="I99" s="61"/>
      <c r="J99" s="61"/>
    </row>
    <row r="100" spans="3:10">
      <c r="C100" s="19"/>
      <c r="D100" s="5"/>
      <c r="E100" s="4"/>
      <c r="F100" s="4"/>
      <c r="G100" s="4"/>
    </row>
    <row r="101" spans="3:10">
      <c r="C101" s="19"/>
      <c r="D101" s="5"/>
      <c r="E101" s="4"/>
      <c r="F101" s="4"/>
      <c r="G101" s="4"/>
    </row>
    <row r="102" spans="3:10">
      <c r="C102" s="19"/>
      <c r="D102" s="5"/>
      <c r="E102" s="4"/>
      <c r="F102" s="4"/>
      <c r="G102" s="4"/>
    </row>
    <row r="103" spans="3:10">
      <c r="C103" s="19"/>
      <c r="D103" s="5"/>
      <c r="E103" s="4"/>
      <c r="F103" s="4"/>
      <c r="G103" s="4"/>
    </row>
    <row r="104" spans="3:10">
      <c r="C104" s="19"/>
      <c r="D104" s="5"/>
      <c r="E104" s="4"/>
      <c r="F104" s="4"/>
      <c r="G104" s="4"/>
    </row>
    <row r="105" spans="3:10">
      <c r="C105" s="19"/>
      <c r="D105" s="5"/>
      <c r="E105" s="4"/>
      <c r="F105" s="4"/>
      <c r="G105" s="4"/>
    </row>
    <row r="106" spans="3:10">
      <c r="C106" s="19"/>
      <c r="D106" s="5"/>
      <c r="E106" s="4"/>
      <c r="F106" s="4"/>
      <c r="G106" s="4"/>
    </row>
    <row r="107" spans="3:10">
      <c r="C107" s="19"/>
      <c r="D107" s="5"/>
      <c r="E107" s="4"/>
      <c r="F107" s="4"/>
      <c r="G107" s="4"/>
    </row>
    <row r="108" spans="3:10">
      <c r="C108" s="19"/>
      <c r="D108" s="5"/>
    </row>
    <row r="109" spans="3:10">
      <c r="C109" s="19"/>
      <c r="D109" s="5"/>
    </row>
    <row r="110" spans="3:10">
      <c r="C110" s="19"/>
      <c r="D110" s="18"/>
    </row>
    <row r="111" spans="3:10">
      <c r="C111" s="19"/>
      <c r="D111" s="18"/>
    </row>
    <row r="112" spans="3:10">
      <c r="C112" s="19"/>
      <c r="D112" s="18"/>
    </row>
    <row r="113" spans="3:3">
      <c r="C113" s="19"/>
    </row>
  </sheetData>
  <sortState ref="C87:F94">
    <sortCondition descending="1" ref="F87:F94"/>
  </sortState>
  <mergeCells count="5">
    <mergeCell ref="C8:K10"/>
    <mergeCell ref="C13:L16"/>
    <mergeCell ref="C19:P19"/>
    <mergeCell ref="C60:P60"/>
    <mergeCell ref="C44:P44"/>
  </mergeCells>
  <conditionalFormatting sqref="F57 F48:F55">
    <cfRule type="top10" dxfId="3" priority="9" bottom="1" rank="1"/>
    <cfRule type="top10" dxfId="2" priority="10" rank="1"/>
  </conditionalFormatting>
  <conditionalFormatting sqref="F87:F88 F90:F94">
    <cfRule type="top10" dxfId="1" priority="3" bottom="1" rank="1"/>
    <cfRule type="top10" dxfId="0" priority="4" rank="1"/>
  </conditionalFormatting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P105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M36" sqref="M36"/>
    </sheetView>
  </sheetViews>
  <sheetFormatPr baseColWidth="10" defaultColWidth="9.140625" defaultRowHeight="12.75"/>
  <cols>
    <col min="1" max="2" width="9.7109375" style="2" customWidth="1"/>
    <col min="3" max="3" width="52.5703125" style="2" customWidth="1"/>
    <col min="4" max="4" width="13.28515625" style="2" customWidth="1"/>
    <col min="5" max="6" width="12.28515625" style="2" customWidth="1"/>
    <col min="7" max="7" width="11.28515625" style="2" customWidth="1"/>
    <col min="8" max="8" width="11.5703125" style="2" bestFit="1" customWidth="1"/>
    <col min="9" max="9" width="11.85546875" style="2" bestFit="1" customWidth="1"/>
    <col min="10" max="10" width="11.5703125" style="2" bestFit="1" customWidth="1"/>
    <col min="11" max="11" width="10.5703125" style="2" customWidth="1"/>
    <col min="12" max="13" width="11.5703125" style="2" bestFit="1" customWidth="1"/>
    <col min="14" max="14" width="11.42578125" style="2" bestFit="1" customWidth="1"/>
    <col min="15" max="16384" width="9.140625" style="2"/>
  </cols>
  <sheetData>
    <row r="1" spans="3:16" customFormat="1">
      <c r="C1" s="1"/>
    </row>
    <row r="2" spans="3:16" customFormat="1"/>
    <row r="3" spans="3:16" customFormat="1"/>
    <row r="4" spans="3:16" customFormat="1"/>
    <row r="5" spans="3:16" customFormat="1">
      <c r="C5" s="1"/>
    </row>
    <row r="6" spans="3:16" customFormat="1">
      <c r="C6" s="1"/>
    </row>
    <row r="7" spans="3:16" customFormat="1" ht="13.5" thickBot="1"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3:16" customFormat="1" ht="20.25" customHeight="1" thickTop="1">
      <c r="C8" s="260" t="s">
        <v>124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</row>
    <row r="9" spans="3:16" customFormat="1" ht="12.75" customHeight="1"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</row>
    <row r="10" spans="3:16" customFormat="1" ht="12.75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3:16" customFormat="1" ht="12.75" customHeight="1">
      <c r="C11" s="58"/>
      <c r="D11" s="58"/>
      <c r="E11" s="58"/>
      <c r="F11" s="58"/>
      <c r="G11" s="58"/>
      <c r="H11" s="58"/>
      <c r="I11" s="58"/>
      <c r="J11" s="58"/>
    </row>
    <row r="12" spans="3:16" customFormat="1" ht="12.75" customHeight="1">
      <c r="C12" s="269" t="s">
        <v>121</v>
      </c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</row>
    <row r="13" spans="3:16" customFormat="1" ht="12.75" customHeight="1"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</row>
    <row r="14" spans="3:16" customFormat="1" ht="12.75" customHeight="1"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</row>
    <row r="15" spans="3:16" customFormat="1" ht="12.75" customHeight="1"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</row>
    <row r="16" spans="3:16" customFormat="1" ht="12.75" customHeight="1"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</row>
    <row r="17" spans="3:14" customFormat="1" ht="12.75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3:14" customFormat="1" ht="12.75" customHeight="1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3:14" customFormat="1" ht="12.75" customHeight="1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3:14" customFormat="1" ht="12.75" customHeight="1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3:14" customFormat="1" ht="12.75" customHeight="1"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3:14" customFormat="1" ht="12.75" customHeight="1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3:14" customFormat="1" ht="12.75" customHeight="1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3:14" customFormat="1" ht="12.75" customHeight="1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3:14" customFormat="1" ht="12.75" customHeight="1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3:14" customFormat="1" ht="12.75" customHeight="1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3:14" customFormat="1" ht="12.75" customHeight="1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3:14" customFormat="1" ht="12.75" customHeight="1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3:14" customFormat="1" ht="12.75" customHeight="1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3:14" customFormat="1" ht="12.75" customHeight="1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3:14" customFormat="1" ht="12.75" customHeight="1"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3:14" customFormat="1" ht="12.75" customHeight="1"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3:15" customFormat="1" ht="12.75" customHeight="1"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3:15" customFormat="1" ht="12.75" customHeight="1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3:15" customFormat="1" ht="12.75" customHeight="1"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3:15" customFormat="1" ht="12.75" customHeight="1">
      <c r="C36" s="58"/>
      <c r="D36" s="58"/>
      <c r="E36" s="58"/>
      <c r="F36" s="58"/>
      <c r="G36" s="58"/>
      <c r="H36" s="58"/>
      <c r="I36" s="58"/>
      <c r="J36" s="58"/>
    </row>
    <row r="37" spans="3:15" customFormat="1" ht="12.75" customHeight="1">
      <c r="C37" s="58"/>
      <c r="D37" s="58"/>
      <c r="E37" s="58"/>
      <c r="F37" s="58"/>
      <c r="G37" s="58"/>
      <c r="H37" s="58"/>
      <c r="I37" s="58"/>
      <c r="J37" s="58"/>
    </row>
    <row r="38" spans="3:15" customFormat="1" ht="12.75" customHeight="1">
      <c r="C38" s="58"/>
      <c r="D38" s="58"/>
      <c r="E38" s="58"/>
      <c r="F38" s="58"/>
      <c r="G38" s="58"/>
      <c r="H38" s="58"/>
      <c r="I38" s="58"/>
      <c r="J38" s="58"/>
    </row>
    <row r="39" spans="3:15" customFormat="1" ht="12.75" customHeight="1">
      <c r="C39" s="58"/>
      <c r="D39" s="58"/>
      <c r="E39" s="58"/>
      <c r="F39" s="58"/>
      <c r="G39" s="58"/>
      <c r="H39" s="58"/>
      <c r="I39" s="58"/>
      <c r="J39" s="58"/>
    </row>
    <row r="40" spans="3:15" customFormat="1" ht="12.75" customHeight="1">
      <c r="C40" s="58"/>
      <c r="D40" s="58"/>
      <c r="E40" s="58"/>
      <c r="F40" s="58"/>
      <c r="G40" s="58"/>
      <c r="H40" s="58"/>
      <c r="I40" s="58"/>
      <c r="J40" s="58"/>
    </row>
    <row r="41" spans="3:15" customFormat="1" ht="25.5" customHeight="1">
      <c r="C41" s="273" t="s">
        <v>10</v>
      </c>
      <c r="D41" s="270">
        <v>2016</v>
      </c>
      <c r="E41" s="271"/>
      <c r="F41" s="272"/>
      <c r="G41" s="270" t="s">
        <v>122</v>
      </c>
      <c r="H41" s="272"/>
      <c r="I41" s="270" t="s">
        <v>56</v>
      </c>
      <c r="J41" s="272"/>
      <c r="K41" s="275" t="s">
        <v>57</v>
      </c>
      <c r="L41" s="276"/>
      <c r="M41" s="275" t="s">
        <v>58</v>
      </c>
      <c r="N41" s="276"/>
    </row>
    <row r="42" spans="3:15" customFormat="1" ht="25.5">
      <c r="C42" s="274"/>
      <c r="D42" s="103" t="s">
        <v>116</v>
      </c>
      <c r="E42" s="103" t="s">
        <v>61</v>
      </c>
      <c r="F42" s="103" t="s">
        <v>60</v>
      </c>
      <c r="G42" s="104" t="s">
        <v>38</v>
      </c>
      <c r="H42" s="104" t="s">
        <v>59</v>
      </c>
      <c r="I42" s="104" t="s">
        <v>38</v>
      </c>
      <c r="J42" s="104" t="s">
        <v>59</v>
      </c>
      <c r="K42" s="104" t="s">
        <v>38</v>
      </c>
      <c r="L42" s="104" t="s">
        <v>59</v>
      </c>
      <c r="M42" s="104" t="s">
        <v>38</v>
      </c>
      <c r="N42" s="104" t="s">
        <v>59</v>
      </c>
    </row>
    <row r="43" spans="3:15" customFormat="1" ht="13.5" customHeight="1">
      <c r="C43" s="65" t="s">
        <v>62</v>
      </c>
      <c r="D43" s="144">
        <v>22285143</v>
      </c>
      <c r="E43" s="145">
        <f>+G43+I43+K43+M43</f>
        <v>4705797</v>
      </c>
      <c r="F43" s="142">
        <f>E43/D43</f>
        <v>0.21116297077384696</v>
      </c>
      <c r="G43" s="67">
        <v>4705797</v>
      </c>
      <c r="H43" s="148">
        <f>G43/D43</f>
        <v>0.21116297077384696</v>
      </c>
      <c r="I43" s="66"/>
      <c r="J43" s="148">
        <f t="shared" ref="J43:J49" si="0">I43/D43</f>
        <v>0</v>
      </c>
      <c r="K43" s="66"/>
      <c r="L43" s="148">
        <f>K43/D43</f>
        <v>0</v>
      </c>
      <c r="M43" s="67"/>
      <c r="N43" s="148">
        <f>M43/D43</f>
        <v>0</v>
      </c>
      <c r="O43" s="71"/>
    </row>
    <row r="44" spans="3:15" customFormat="1">
      <c r="C44" s="65" t="s">
        <v>63</v>
      </c>
      <c r="D44" s="144">
        <v>8142910</v>
      </c>
      <c r="E44" s="145">
        <f t="shared" ref="E44:E49" si="1">+G44+I44+K44+M44</f>
        <v>1784161</v>
      </c>
      <c r="F44" s="142">
        <f t="shared" ref="F44:F50" si="2">E44/D44</f>
        <v>0.219106068960605</v>
      </c>
      <c r="G44" s="67">
        <v>1784161</v>
      </c>
      <c r="H44" s="148">
        <f t="shared" ref="H44:H50" si="3">G44/D44</f>
        <v>0.219106068960605</v>
      </c>
      <c r="I44" s="66"/>
      <c r="J44" s="148">
        <f t="shared" si="0"/>
        <v>0</v>
      </c>
      <c r="K44" s="66"/>
      <c r="L44" s="148">
        <f t="shared" ref="L44:L50" si="4">K44/D44</f>
        <v>0</v>
      </c>
      <c r="M44" s="67"/>
      <c r="N44" s="148">
        <f t="shared" ref="N44:N50" si="5">M44/D44</f>
        <v>0</v>
      </c>
      <c r="O44" s="71"/>
    </row>
    <row r="45" spans="3:15" customFormat="1" ht="15" customHeight="1">
      <c r="C45" s="65" t="s">
        <v>64</v>
      </c>
      <c r="D45" s="144">
        <v>8384633</v>
      </c>
      <c r="E45" s="145">
        <f t="shared" si="1"/>
        <v>1834894</v>
      </c>
      <c r="F45" s="142">
        <f t="shared" si="2"/>
        <v>0.21884010904233972</v>
      </c>
      <c r="G45" s="67">
        <v>1834894</v>
      </c>
      <c r="H45" s="148">
        <f t="shared" si="3"/>
        <v>0.21884010904233972</v>
      </c>
      <c r="I45" s="66"/>
      <c r="J45" s="148">
        <f t="shared" si="0"/>
        <v>0</v>
      </c>
      <c r="K45" s="66"/>
      <c r="L45" s="148">
        <f t="shared" si="4"/>
        <v>0</v>
      </c>
      <c r="M45" s="67"/>
      <c r="N45" s="148">
        <f t="shared" si="5"/>
        <v>0</v>
      </c>
      <c r="O45" s="71"/>
    </row>
    <row r="46" spans="3:15" customFormat="1">
      <c r="C46" s="65" t="s">
        <v>65</v>
      </c>
      <c r="D46" s="144">
        <v>9628005</v>
      </c>
      <c r="E46" s="145">
        <f t="shared" si="1"/>
        <v>2429480</v>
      </c>
      <c r="F46" s="142">
        <f t="shared" si="2"/>
        <v>0.25233472562592146</v>
      </c>
      <c r="G46" s="67">
        <v>2429480</v>
      </c>
      <c r="H46" s="148">
        <f t="shared" si="3"/>
        <v>0.25233472562592146</v>
      </c>
      <c r="I46" s="66"/>
      <c r="J46" s="148">
        <f t="shared" si="0"/>
        <v>0</v>
      </c>
      <c r="K46" s="66"/>
      <c r="L46" s="148">
        <f t="shared" si="4"/>
        <v>0</v>
      </c>
      <c r="M46" s="67"/>
      <c r="N46" s="148">
        <f t="shared" si="5"/>
        <v>0</v>
      </c>
      <c r="O46" s="71"/>
    </row>
    <row r="47" spans="3:15" customFormat="1">
      <c r="C47" s="65" t="s">
        <v>66</v>
      </c>
      <c r="D47" s="144">
        <v>12691098</v>
      </c>
      <c r="E47" s="145">
        <f t="shared" si="1"/>
        <v>2594048</v>
      </c>
      <c r="F47" s="142">
        <f t="shared" si="2"/>
        <v>0.20439902047876393</v>
      </c>
      <c r="G47" s="67">
        <v>2594048</v>
      </c>
      <c r="H47" s="148">
        <f t="shared" si="3"/>
        <v>0.20439902047876393</v>
      </c>
      <c r="I47" s="66"/>
      <c r="J47" s="148">
        <f t="shared" si="0"/>
        <v>0</v>
      </c>
      <c r="K47" s="66"/>
      <c r="L47" s="148">
        <f t="shared" si="4"/>
        <v>0</v>
      </c>
      <c r="M47" s="67"/>
      <c r="N47" s="148">
        <f t="shared" si="5"/>
        <v>0</v>
      </c>
      <c r="O47" s="71"/>
    </row>
    <row r="48" spans="3:15" customFormat="1">
      <c r="C48" s="65" t="s">
        <v>67</v>
      </c>
      <c r="D48" s="144">
        <v>4438118</v>
      </c>
      <c r="E48" s="145">
        <f t="shared" si="1"/>
        <v>1196580</v>
      </c>
      <c r="F48" s="142">
        <f t="shared" si="2"/>
        <v>0.26961428245035396</v>
      </c>
      <c r="G48" s="67">
        <v>1196580</v>
      </c>
      <c r="H48" s="148">
        <f t="shared" si="3"/>
        <v>0.26961428245035396</v>
      </c>
      <c r="I48" s="66"/>
      <c r="J48" s="148">
        <f t="shared" si="0"/>
        <v>0</v>
      </c>
      <c r="K48" s="66"/>
      <c r="L48" s="148">
        <f t="shared" si="4"/>
        <v>0</v>
      </c>
      <c r="M48" s="67"/>
      <c r="N48" s="148">
        <f t="shared" si="5"/>
        <v>0</v>
      </c>
      <c r="O48" s="71"/>
    </row>
    <row r="49" spans="1:15" customFormat="1">
      <c r="C49" s="65" t="s">
        <v>68</v>
      </c>
      <c r="D49" s="144">
        <v>2097109</v>
      </c>
      <c r="E49" s="145">
        <f t="shared" si="1"/>
        <v>483683</v>
      </c>
      <c r="F49" s="142">
        <f t="shared" si="2"/>
        <v>0.2306427562897303</v>
      </c>
      <c r="G49" s="67">
        <v>483683</v>
      </c>
      <c r="H49" s="148">
        <f t="shared" si="3"/>
        <v>0.2306427562897303</v>
      </c>
      <c r="I49" s="66"/>
      <c r="J49" s="148">
        <f t="shared" si="0"/>
        <v>0</v>
      </c>
      <c r="K49" s="66"/>
      <c r="L49" s="148">
        <f t="shared" si="4"/>
        <v>0</v>
      </c>
      <c r="M49" s="67"/>
      <c r="N49" s="148">
        <f t="shared" si="5"/>
        <v>0</v>
      </c>
      <c r="O49" s="71"/>
    </row>
    <row r="50" spans="1:15" customFormat="1" ht="15.75" customHeight="1">
      <c r="C50" s="68" t="s">
        <v>33</v>
      </c>
      <c r="D50" s="146">
        <f>SUM(D43:D49)</f>
        <v>67667016</v>
      </c>
      <c r="E50" s="147">
        <f>SUM(E43:E49)</f>
        <v>15028643</v>
      </c>
      <c r="F50" s="143">
        <f t="shared" si="2"/>
        <v>0.22209702582422136</v>
      </c>
      <c r="G50" s="69">
        <f>SUM(G43:G49)</f>
        <v>15028643</v>
      </c>
      <c r="H50" s="143">
        <f t="shared" si="3"/>
        <v>0.22209702582422136</v>
      </c>
      <c r="I50" s="69">
        <f>SUM(I43:I49)</f>
        <v>0</v>
      </c>
      <c r="J50" s="143">
        <f>I50/D50</f>
        <v>0</v>
      </c>
      <c r="K50" s="69">
        <f>SUM(K43:K49)</f>
        <v>0</v>
      </c>
      <c r="L50" s="143">
        <f t="shared" si="4"/>
        <v>0</v>
      </c>
      <c r="M50" s="69">
        <f>SUM(M43:M49)</f>
        <v>0</v>
      </c>
      <c r="N50" s="143">
        <f t="shared" si="5"/>
        <v>0</v>
      </c>
    </row>
    <row r="51" spans="1:15" customFormat="1" ht="15.75" customHeight="1">
      <c r="C51" s="58"/>
      <c r="D51" s="58"/>
      <c r="E51" s="58"/>
      <c r="F51" s="2"/>
      <c r="G51" s="2"/>
      <c r="H51" s="2"/>
      <c r="I51" s="2"/>
      <c r="J51" s="2"/>
    </row>
    <row r="52" spans="1:15" customFormat="1" ht="15.75" customHeight="1">
      <c r="C52" s="149" t="s">
        <v>125</v>
      </c>
      <c r="D52" s="58"/>
      <c r="E52" s="58"/>
      <c r="F52" s="2"/>
      <c r="G52" s="2"/>
      <c r="H52" s="2"/>
      <c r="I52" s="2"/>
      <c r="J52" s="2"/>
    </row>
    <row r="53" spans="1:15" customFormat="1" ht="15.75" customHeight="1">
      <c r="C53" s="58"/>
      <c r="D53" s="58"/>
      <c r="E53" s="58"/>
      <c r="F53" s="2"/>
      <c r="G53" s="2"/>
      <c r="H53" s="2"/>
      <c r="I53" s="2"/>
      <c r="J53" s="2"/>
    </row>
    <row r="54" spans="1:15" customFormat="1" ht="15.75" customHeight="1">
      <c r="C54" s="58"/>
      <c r="D54" s="58"/>
      <c r="E54" s="58"/>
    </row>
    <row r="55" spans="1:15" customFormat="1" ht="15.75" customHeight="1">
      <c r="C55" s="58"/>
      <c r="D55" s="58"/>
      <c r="E55" s="58"/>
    </row>
    <row r="56" spans="1:15" customFormat="1" ht="16.5">
      <c r="C56" s="58"/>
      <c r="D56" s="58"/>
      <c r="E56" s="58"/>
    </row>
    <row r="57" spans="1:15">
      <c r="A57" s="19"/>
      <c r="B57" s="19"/>
      <c r="C57" s="19"/>
      <c r="D57" s="19"/>
    </row>
    <row r="58" spans="1:15" ht="12.75" customHeight="1">
      <c r="A58" s="19"/>
      <c r="B58" s="19"/>
      <c r="C58" s="19"/>
      <c r="D58" s="19"/>
    </row>
    <row r="59" spans="1:15">
      <c r="A59" s="19"/>
      <c r="B59" s="19"/>
      <c r="C59" s="20"/>
      <c r="D59" s="19"/>
    </row>
    <row r="60" spans="1:15">
      <c r="A60" s="19"/>
      <c r="B60" s="19"/>
      <c r="C60" s="20"/>
      <c r="D60" s="19"/>
    </row>
    <row r="61" spans="1:15">
      <c r="A61" s="19"/>
      <c r="B61" s="19"/>
      <c r="C61" s="20"/>
      <c r="D61" s="19"/>
      <c r="K61" s="19"/>
      <c r="L61" s="19"/>
    </row>
    <row r="62" spans="1:15">
      <c r="A62" s="19"/>
      <c r="B62" s="19"/>
      <c r="C62" s="20"/>
      <c r="D62" s="19"/>
      <c r="K62" s="19"/>
      <c r="L62" s="19"/>
    </row>
    <row r="63" spans="1:15">
      <c r="A63" s="19"/>
      <c r="B63" s="19"/>
      <c r="C63" s="20"/>
      <c r="D63" s="19"/>
      <c r="K63" s="19"/>
      <c r="L63" s="19"/>
    </row>
    <row r="64" spans="1:15">
      <c r="A64" s="19"/>
      <c r="B64" s="19"/>
      <c r="C64" s="20"/>
      <c r="D64" s="19"/>
      <c r="K64" s="19"/>
      <c r="L64" s="19"/>
    </row>
    <row r="65" spans="1:12">
      <c r="A65" s="19"/>
      <c r="B65" s="19"/>
      <c r="C65" s="20"/>
      <c r="D65" s="19"/>
      <c r="K65" s="19"/>
      <c r="L65" s="19"/>
    </row>
    <row r="66" spans="1:12">
      <c r="A66" s="19"/>
      <c r="B66" s="19"/>
      <c r="C66" s="20"/>
      <c r="D66" s="19"/>
      <c r="F66" s="19"/>
      <c r="G66" s="19"/>
      <c r="H66" s="19"/>
      <c r="I66" s="19"/>
      <c r="J66" s="19"/>
      <c r="K66" s="19"/>
      <c r="L66" s="19"/>
    </row>
    <row r="67" spans="1:12">
      <c r="A67" s="19"/>
      <c r="B67" s="19"/>
      <c r="C67" s="20"/>
      <c r="D67" s="19"/>
      <c r="F67" s="19"/>
      <c r="G67" s="19"/>
      <c r="H67" s="19"/>
      <c r="I67" s="19"/>
      <c r="J67" s="19"/>
      <c r="K67" s="19"/>
      <c r="L67" s="19"/>
    </row>
    <row r="68" spans="1:12">
      <c r="A68" s="19"/>
      <c r="B68" s="19"/>
      <c r="C68" s="20"/>
      <c r="D68" s="19"/>
      <c r="F68" s="19"/>
      <c r="G68" s="19"/>
      <c r="H68" s="19"/>
      <c r="I68" s="19"/>
      <c r="J68" s="19"/>
      <c r="K68" s="19"/>
      <c r="L68" s="19"/>
    </row>
    <row r="69" spans="1:1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1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>
      <c r="A76" s="19"/>
      <c r="B76" s="19"/>
      <c r="C76" s="19"/>
      <c r="D76" s="18"/>
      <c r="G76" s="4"/>
    </row>
    <row r="77" spans="1:12">
      <c r="A77" s="19"/>
      <c r="B77" s="19"/>
      <c r="C77" s="19"/>
      <c r="D77" s="18"/>
      <c r="E77" s="3"/>
      <c r="F77" s="6"/>
      <c r="G77" s="4"/>
    </row>
    <row r="78" spans="1:12">
      <c r="A78" s="19"/>
      <c r="B78" s="19"/>
      <c r="C78" s="19"/>
      <c r="D78" s="18"/>
      <c r="E78" s="3"/>
      <c r="F78" s="6"/>
      <c r="G78" s="4"/>
    </row>
    <row r="79" spans="1:12">
      <c r="A79" s="5"/>
      <c r="B79" s="5"/>
      <c r="C79" s="19"/>
      <c r="D79" s="5"/>
      <c r="E79" s="3"/>
      <c r="F79" s="6"/>
      <c r="G79" s="4"/>
    </row>
    <row r="80" spans="1:12">
      <c r="A80" s="5"/>
      <c r="B80" s="5"/>
      <c r="C80" s="19"/>
      <c r="D80" s="5"/>
      <c r="E80" s="3"/>
      <c r="F80" s="6"/>
      <c r="G80" s="4"/>
    </row>
    <row r="81" spans="1:7">
      <c r="A81" s="3"/>
      <c r="B81" s="3"/>
      <c r="C81" s="19"/>
      <c r="D81" s="5"/>
      <c r="E81" s="3"/>
      <c r="F81" s="6"/>
      <c r="G81" s="4"/>
    </row>
    <row r="82" spans="1:7">
      <c r="A82" s="3"/>
      <c r="B82" s="3"/>
      <c r="C82" s="19"/>
      <c r="D82" s="5"/>
      <c r="E82" s="3"/>
      <c r="F82" s="6"/>
      <c r="G82" s="4"/>
    </row>
    <row r="83" spans="1:7">
      <c r="A83" s="3"/>
      <c r="B83" s="3"/>
      <c r="C83" s="19"/>
      <c r="D83" s="5"/>
      <c r="E83" s="3"/>
      <c r="F83" s="6"/>
      <c r="G83" s="4"/>
    </row>
    <row r="84" spans="1:7">
      <c r="A84" s="3"/>
      <c r="B84" s="3"/>
      <c r="C84" s="19"/>
      <c r="D84" s="5"/>
      <c r="E84" s="3"/>
      <c r="F84" s="6"/>
      <c r="G84" s="4"/>
    </row>
    <row r="85" spans="1:7">
      <c r="A85" s="3"/>
      <c r="B85" s="3"/>
      <c r="C85" s="19"/>
      <c r="D85" s="5"/>
      <c r="E85" s="3"/>
      <c r="F85" s="6"/>
      <c r="G85" s="4"/>
    </row>
    <row r="86" spans="1:7">
      <c r="A86" s="3"/>
      <c r="B86" s="3"/>
      <c r="C86" s="19"/>
      <c r="D86" s="5"/>
      <c r="E86" s="3"/>
      <c r="F86" s="6"/>
      <c r="G86" s="4"/>
    </row>
    <row r="87" spans="1:7">
      <c r="A87" s="3"/>
      <c r="B87" s="3"/>
      <c r="C87" s="19"/>
      <c r="D87" s="5"/>
      <c r="E87" s="7"/>
      <c r="F87" s="7"/>
      <c r="G87" s="4"/>
    </row>
    <row r="88" spans="1:7">
      <c r="A88" s="3"/>
      <c r="B88" s="3"/>
      <c r="C88" s="19"/>
      <c r="D88" s="5"/>
      <c r="E88" s="7"/>
      <c r="F88" s="7"/>
      <c r="G88" s="4"/>
    </row>
    <row r="89" spans="1:7">
      <c r="A89" s="3"/>
      <c r="B89" s="3"/>
      <c r="C89" s="19"/>
      <c r="D89" s="5"/>
      <c r="E89" s="4"/>
      <c r="F89" s="4"/>
      <c r="G89" s="4"/>
    </row>
    <row r="90" spans="1:7">
      <c r="A90" s="3"/>
      <c r="B90" s="3"/>
      <c r="C90" s="19"/>
      <c r="D90" s="5"/>
      <c r="E90" s="4"/>
      <c r="F90" s="4"/>
      <c r="G90" s="4"/>
    </row>
    <row r="91" spans="1:7">
      <c r="A91" s="5"/>
      <c r="B91" s="5"/>
      <c r="C91" s="19"/>
      <c r="D91" s="5"/>
      <c r="E91" s="4"/>
      <c r="F91" s="4"/>
      <c r="G91" s="4"/>
    </row>
    <row r="92" spans="1:7">
      <c r="A92" s="5"/>
      <c r="B92" s="5"/>
      <c r="C92" s="19"/>
      <c r="D92" s="5"/>
      <c r="E92" s="4"/>
      <c r="F92" s="4"/>
      <c r="G92" s="4"/>
    </row>
    <row r="93" spans="1:7">
      <c r="A93" s="5"/>
      <c r="B93" s="5"/>
      <c r="C93" s="19"/>
      <c r="D93" s="5"/>
      <c r="E93" s="4"/>
      <c r="F93" s="4"/>
      <c r="G93" s="4"/>
    </row>
    <row r="94" spans="1:7">
      <c r="A94" s="5"/>
      <c r="B94" s="5"/>
      <c r="C94" s="19"/>
      <c r="D94" s="5"/>
      <c r="E94" s="4"/>
      <c r="F94" s="4"/>
      <c r="G94" s="4"/>
    </row>
    <row r="95" spans="1:7">
      <c r="A95" s="5"/>
      <c r="B95" s="5"/>
      <c r="C95" s="19"/>
      <c r="D95" s="5"/>
      <c r="E95" s="4"/>
      <c r="F95" s="4"/>
      <c r="G95" s="4"/>
    </row>
    <row r="96" spans="1:7">
      <c r="A96" s="5"/>
      <c r="B96" s="5"/>
      <c r="C96" s="19"/>
      <c r="D96" s="5"/>
      <c r="E96" s="4"/>
      <c r="F96" s="4"/>
      <c r="G96" s="4"/>
    </row>
    <row r="97" spans="1:7">
      <c r="A97" s="5"/>
      <c r="B97" s="5"/>
      <c r="C97" s="19"/>
      <c r="D97" s="5"/>
      <c r="E97" s="4"/>
      <c r="F97" s="4"/>
      <c r="G97" s="4"/>
    </row>
    <row r="98" spans="1:7">
      <c r="A98" s="21"/>
      <c r="B98" s="21"/>
      <c r="C98" s="19"/>
      <c r="D98" s="5"/>
      <c r="E98" s="4"/>
      <c r="F98" s="4"/>
      <c r="G98" s="4"/>
    </row>
    <row r="99" spans="1:7">
      <c r="A99" s="21"/>
      <c r="B99" s="21"/>
      <c r="C99" s="19"/>
      <c r="D99" s="5"/>
      <c r="E99" s="4"/>
      <c r="F99" s="4"/>
      <c r="G99" s="4"/>
    </row>
    <row r="100" spans="1:7">
      <c r="A100" s="21"/>
      <c r="B100" s="21"/>
      <c r="C100" s="19"/>
      <c r="D100" s="5"/>
    </row>
    <row r="101" spans="1:7">
      <c r="A101" s="21"/>
      <c r="B101" s="21"/>
      <c r="C101" s="19"/>
      <c r="D101" s="5"/>
    </row>
    <row r="102" spans="1:7">
      <c r="A102" s="19"/>
      <c r="B102" s="19"/>
      <c r="C102" s="19"/>
      <c r="D102" s="18"/>
    </row>
    <row r="103" spans="1:7">
      <c r="A103" s="19"/>
      <c r="B103" s="19"/>
      <c r="C103" s="19"/>
      <c r="D103" s="18"/>
    </row>
    <row r="104" spans="1:7">
      <c r="A104" s="19"/>
      <c r="B104" s="19"/>
      <c r="C104" s="19"/>
      <c r="D104" s="18"/>
    </row>
    <row r="105" spans="1:7">
      <c r="C105" s="19"/>
    </row>
  </sheetData>
  <mergeCells count="9">
    <mergeCell ref="C8:L10"/>
    <mergeCell ref="M8:P10"/>
    <mergeCell ref="C12:N16"/>
    <mergeCell ref="D41:F41"/>
    <mergeCell ref="C41:C42"/>
    <mergeCell ref="G41:H41"/>
    <mergeCell ref="I41:J41"/>
    <mergeCell ref="K41:L41"/>
    <mergeCell ref="M41:N41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AH7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/>
  <cols>
    <col min="1" max="2" width="9.7109375" customWidth="1"/>
    <col min="3" max="3" width="36.5703125" customWidth="1"/>
    <col min="4" max="4" width="13.42578125" customWidth="1"/>
    <col min="5" max="12" width="18.7109375" customWidth="1"/>
    <col min="13" max="13" width="14.42578125" customWidth="1"/>
    <col min="14" max="14" width="10.7109375" customWidth="1"/>
    <col min="15" max="18" width="10.7109375" style="132" customWidth="1"/>
    <col min="19" max="34" width="11.42578125" style="132"/>
  </cols>
  <sheetData>
    <row r="1" spans="3:12">
      <c r="C1" s="1"/>
    </row>
    <row r="5" spans="3:12">
      <c r="C5" s="1"/>
    </row>
    <row r="7" spans="3:12" ht="13.5" thickBot="1"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3:12" ht="20.25" customHeight="1" thickTop="1">
      <c r="C8" s="277" t="s">
        <v>266</v>
      </c>
      <c r="D8" s="277"/>
      <c r="E8" s="277"/>
      <c r="F8" s="277"/>
      <c r="G8" s="277"/>
      <c r="H8" s="277"/>
      <c r="I8" s="277"/>
      <c r="J8" s="277"/>
      <c r="K8" s="277"/>
      <c r="L8" s="277"/>
    </row>
    <row r="9" spans="3:12" ht="12.75" customHeight="1"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3:12" ht="12.7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</row>
    <row r="11" spans="3:12" ht="12.75" customHeight="1">
      <c r="C11" s="8"/>
      <c r="D11" s="8"/>
      <c r="E11" s="8"/>
      <c r="F11" s="8"/>
      <c r="G11" s="8"/>
      <c r="H11" s="8"/>
      <c r="I11" s="8"/>
      <c r="J11" s="8"/>
      <c r="K11" s="8"/>
    </row>
    <row r="12" spans="3:12" ht="12.75" customHeight="1">
      <c r="C12" s="269" t="s">
        <v>268</v>
      </c>
      <c r="D12" s="269"/>
      <c r="E12" s="269"/>
      <c r="F12" s="269"/>
      <c r="G12" s="269"/>
      <c r="H12" s="269"/>
      <c r="I12" s="269"/>
      <c r="J12" s="269"/>
      <c r="K12" s="269"/>
      <c r="L12" s="269"/>
    </row>
    <row r="13" spans="3:12" ht="12.75" customHeight="1">
      <c r="C13" s="269"/>
      <c r="D13" s="269"/>
      <c r="E13" s="269"/>
      <c r="F13" s="269"/>
      <c r="G13" s="269"/>
      <c r="H13" s="269"/>
      <c r="I13" s="269"/>
      <c r="J13" s="269"/>
      <c r="K13" s="269"/>
      <c r="L13" s="269"/>
    </row>
    <row r="14" spans="3:12" ht="12.75" customHeight="1">
      <c r="C14" s="269"/>
      <c r="D14" s="269"/>
      <c r="E14" s="269"/>
      <c r="F14" s="269"/>
      <c r="G14" s="269"/>
      <c r="H14" s="269"/>
      <c r="I14" s="269"/>
      <c r="J14" s="269"/>
      <c r="K14" s="269"/>
      <c r="L14" s="269"/>
    </row>
    <row r="15" spans="3:12" ht="12.75" customHeight="1">
      <c r="C15" s="269"/>
      <c r="D15" s="269"/>
      <c r="E15" s="269"/>
      <c r="F15" s="269"/>
      <c r="G15" s="269"/>
      <c r="H15" s="269"/>
      <c r="I15" s="269"/>
      <c r="J15" s="269"/>
      <c r="K15" s="269"/>
      <c r="L15" s="269"/>
    </row>
    <row r="16" spans="3:12" ht="12.75" customHeight="1">
      <c r="C16" s="269"/>
      <c r="D16" s="269"/>
      <c r="E16" s="269"/>
      <c r="F16" s="269"/>
      <c r="G16" s="269"/>
      <c r="H16" s="269"/>
      <c r="I16" s="269"/>
      <c r="J16" s="269"/>
      <c r="K16" s="269"/>
      <c r="L16" s="269"/>
    </row>
    <row r="17" spans="3:34" ht="12.75" customHeight="1"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spans="3:34" ht="12.75" customHeight="1"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spans="3:34" s="34" customFormat="1" ht="12.75" customHeight="1">
      <c r="C19" s="37"/>
      <c r="D19" s="37"/>
      <c r="E19" s="37"/>
      <c r="F19" s="37"/>
      <c r="G19" s="37"/>
      <c r="H19" s="37"/>
      <c r="I19" s="37"/>
      <c r="J19" s="37"/>
      <c r="K19" s="37"/>
      <c r="L19" s="37"/>
      <c r="M19"/>
      <c r="N19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237"/>
      <c r="AF19" s="237"/>
      <c r="AG19" s="237"/>
      <c r="AH19" s="237"/>
    </row>
    <row r="20" spans="3:34" ht="12.75" customHeight="1">
      <c r="C20" s="37" t="s">
        <v>140</v>
      </c>
      <c r="D20" s="37" t="s">
        <v>141</v>
      </c>
      <c r="E20" s="37" t="s">
        <v>142</v>
      </c>
      <c r="F20" s="37" t="s">
        <v>6</v>
      </c>
      <c r="G20" s="37"/>
      <c r="H20" s="37"/>
      <c r="I20" s="37"/>
      <c r="J20" s="37"/>
      <c r="K20" s="37"/>
      <c r="L20" s="37"/>
    </row>
    <row r="21" spans="3:34" ht="12.75" customHeight="1">
      <c r="C21" s="37" t="s">
        <v>1</v>
      </c>
      <c r="D21" s="227">
        <v>46.118870000000001</v>
      </c>
      <c r="E21" s="227">
        <v>46.118628000000001</v>
      </c>
      <c r="F21" s="205">
        <v>0.9999947526901678</v>
      </c>
      <c r="G21" s="37"/>
      <c r="H21" s="37"/>
      <c r="I21" s="37"/>
      <c r="J21" s="37"/>
      <c r="K21" s="37"/>
      <c r="L21" s="37"/>
    </row>
    <row r="22" spans="3:34" ht="12.75" customHeight="1">
      <c r="C22" s="37" t="s">
        <v>2</v>
      </c>
      <c r="D22" s="227">
        <v>30.267098000000001</v>
      </c>
      <c r="E22" s="227">
        <v>28.856314999999999</v>
      </c>
      <c r="F22" s="205">
        <v>0.95338889113188185</v>
      </c>
      <c r="G22" s="37"/>
      <c r="H22" s="37"/>
      <c r="I22" s="37"/>
      <c r="J22" s="37"/>
      <c r="K22" s="37"/>
      <c r="L22" s="37"/>
    </row>
    <row r="23" spans="3:34" ht="12.75" customHeight="1">
      <c r="C23" s="37" t="s">
        <v>4</v>
      </c>
      <c r="D23" s="227">
        <v>7.1230479999999998</v>
      </c>
      <c r="E23" s="227">
        <v>6.5270919999999997</v>
      </c>
      <c r="F23" s="205">
        <v>0.91633413111915007</v>
      </c>
      <c r="G23" s="37"/>
      <c r="H23" s="37"/>
      <c r="I23" s="37"/>
      <c r="J23" s="37"/>
      <c r="K23" s="37"/>
      <c r="L23" s="37"/>
    </row>
    <row r="24" spans="3:34" ht="12.75" customHeight="1">
      <c r="C24" s="37" t="s">
        <v>3</v>
      </c>
      <c r="D24" s="227">
        <v>1.8929640000000001</v>
      </c>
      <c r="E24" s="227">
        <v>1.892962</v>
      </c>
      <c r="F24" s="205">
        <v>0.99999894345587126</v>
      </c>
      <c r="G24" s="37"/>
      <c r="H24" s="37"/>
      <c r="I24" s="37"/>
      <c r="J24" s="37"/>
      <c r="K24" s="37"/>
      <c r="L24" s="37"/>
    </row>
    <row r="25" spans="3:34" ht="12.75" customHeight="1"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3:34" ht="12.75" customHeight="1">
      <c r="D26" s="37"/>
      <c r="E26" s="37"/>
      <c r="F26" s="37"/>
      <c r="G26" s="37"/>
      <c r="H26" s="37"/>
      <c r="I26" s="37"/>
      <c r="J26" s="37"/>
      <c r="K26" s="37"/>
      <c r="L26" s="37"/>
    </row>
    <row r="27" spans="3:34" ht="12.75" customHeight="1"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3:34" ht="12.75" customHeight="1"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3:34" ht="12.75" customHeight="1">
      <c r="D29" s="37"/>
      <c r="E29" s="37"/>
      <c r="F29" s="37"/>
      <c r="G29" s="37"/>
      <c r="H29" s="37"/>
      <c r="I29" s="37"/>
      <c r="J29" s="37"/>
      <c r="K29" s="37"/>
      <c r="L29" s="37"/>
    </row>
    <row r="30" spans="3:34" ht="12.75" customHeight="1"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3:34" ht="12.75" customHeight="1"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3:34" ht="12.75" customHeight="1">
      <c r="D32" s="37"/>
      <c r="E32" s="37"/>
      <c r="F32" s="37"/>
      <c r="G32" s="37"/>
      <c r="H32" s="37"/>
      <c r="I32" s="37"/>
      <c r="J32" s="37"/>
      <c r="K32" s="37"/>
      <c r="L32" s="37"/>
    </row>
    <row r="33" spans="3:13" ht="12.75" customHeight="1"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3:13" ht="12.75" customHeight="1"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3:13" ht="12.75" customHeight="1"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3:13" ht="12.75" customHeight="1"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3:13" ht="12.7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3:13" ht="12.75" customHeight="1">
      <c r="C38" s="9"/>
      <c r="D38" s="9"/>
      <c r="E38" s="9"/>
      <c r="F38" s="9"/>
      <c r="G38" s="9"/>
      <c r="H38" s="9"/>
      <c r="I38" s="9"/>
      <c r="J38" s="9"/>
      <c r="K38" s="9"/>
    </row>
    <row r="39" spans="3:13" ht="12.75" customHeight="1">
      <c r="C39" s="9"/>
      <c r="D39" s="9"/>
      <c r="E39" s="9"/>
      <c r="F39" s="9"/>
      <c r="G39" s="9"/>
      <c r="H39" s="9"/>
      <c r="I39" s="9"/>
      <c r="J39" s="9"/>
      <c r="K39" s="9"/>
    </row>
    <row r="40" spans="3:13" ht="38.25" customHeight="1">
      <c r="C40" s="286" t="s">
        <v>107</v>
      </c>
      <c r="D40" s="287"/>
      <c r="E40" s="105" t="s">
        <v>143</v>
      </c>
      <c r="F40" s="105" t="s">
        <v>144</v>
      </c>
      <c r="G40" s="105" t="s">
        <v>145</v>
      </c>
      <c r="H40" s="105" t="s">
        <v>146</v>
      </c>
      <c r="I40" s="105" t="s">
        <v>147</v>
      </c>
      <c r="J40" s="105" t="s">
        <v>148</v>
      </c>
      <c r="K40" s="105" t="s">
        <v>149</v>
      </c>
      <c r="L40" s="105" t="s">
        <v>150</v>
      </c>
      <c r="M40" s="105" t="s">
        <v>33</v>
      </c>
    </row>
    <row r="41" spans="3:13" ht="20.100000000000001" customHeight="1">
      <c r="C41" s="280" t="s">
        <v>22</v>
      </c>
      <c r="D41" s="87" t="s">
        <v>110</v>
      </c>
      <c r="E41" s="88">
        <v>15472532</v>
      </c>
      <c r="F41" s="88">
        <v>5541923</v>
      </c>
      <c r="G41" s="88">
        <v>6549457</v>
      </c>
      <c r="H41" s="88">
        <v>5591727</v>
      </c>
      <c r="I41" s="88">
        <v>7677609</v>
      </c>
      <c r="J41" s="88">
        <v>2840047</v>
      </c>
      <c r="K41" s="88">
        <v>1654366</v>
      </c>
      <c r="L41" s="88">
        <v>791209</v>
      </c>
      <c r="M41" s="89">
        <v>46118870</v>
      </c>
    </row>
    <row r="42" spans="3:13" ht="20.100000000000001" customHeight="1">
      <c r="C42" s="281"/>
      <c r="D42" s="77" t="s">
        <v>38</v>
      </c>
      <c r="E42" s="78">
        <v>15472526</v>
      </c>
      <c r="F42" s="78">
        <v>5541923</v>
      </c>
      <c r="G42" s="78">
        <v>6549423</v>
      </c>
      <c r="H42" s="78">
        <v>5591642</v>
      </c>
      <c r="I42" s="78">
        <v>7677608</v>
      </c>
      <c r="J42" s="78">
        <v>2840046</v>
      </c>
      <c r="K42" s="78">
        <v>1654253</v>
      </c>
      <c r="L42" s="88">
        <v>791207</v>
      </c>
      <c r="M42" s="89">
        <v>46118628</v>
      </c>
    </row>
    <row r="43" spans="3:13" ht="20.100000000000001" customHeight="1">
      <c r="C43" s="282"/>
      <c r="D43" s="79" t="s">
        <v>113</v>
      </c>
      <c r="E43" s="80">
        <v>1</v>
      </c>
      <c r="F43" s="80">
        <v>1</v>
      </c>
      <c r="G43" s="80">
        <v>1</v>
      </c>
      <c r="H43" s="80">
        <v>1</v>
      </c>
      <c r="I43" s="80">
        <v>1</v>
      </c>
      <c r="J43" s="80">
        <v>1</v>
      </c>
      <c r="K43" s="80">
        <v>0.99990000000000001</v>
      </c>
      <c r="L43" s="80">
        <v>1</v>
      </c>
      <c r="M43" s="81">
        <v>0.9999947526901678</v>
      </c>
    </row>
    <row r="44" spans="3:13" ht="20.100000000000001" customHeight="1">
      <c r="C44" s="280" t="s">
        <v>23</v>
      </c>
      <c r="D44" s="87" t="s">
        <v>110</v>
      </c>
      <c r="E44" s="75">
        <v>8669626</v>
      </c>
      <c r="F44" s="75">
        <v>3911517</v>
      </c>
      <c r="G44" s="75">
        <v>2632501</v>
      </c>
      <c r="H44" s="75">
        <v>4347244</v>
      </c>
      <c r="I44" s="75">
        <v>6320050</v>
      </c>
      <c r="J44" s="75">
        <v>2068987</v>
      </c>
      <c r="K44" s="75">
        <v>1057679</v>
      </c>
      <c r="L44" s="75">
        <v>1259494</v>
      </c>
      <c r="M44" s="76">
        <v>30267098</v>
      </c>
    </row>
    <row r="45" spans="3:13" ht="20.100000000000001" customHeight="1">
      <c r="C45" s="281"/>
      <c r="D45" s="77" t="s">
        <v>38</v>
      </c>
      <c r="E45" s="78">
        <v>8045928</v>
      </c>
      <c r="F45" s="78">
        <v>3760675</v>
      </c>
      <c r="G45" s="78">
        <v>2561254</v>
      </c>
      <c r="H45" s="78">
        <v>4155851</v>
      </c>
      <c r="I45" s="78">
        <v>6199408</v>
      </c>
      <c r="J45" s="78">
        <v>2032174</v>
      </c>
      <c r="K45" s="78">
        <v>1055246</v>
      </c>
      <c r="L45" s="88">
        <v>1045779</v>
      </c>
      <c r="M45" s="89">
        <v>28856315</v>
      </c>
    </row>
    <row r="46" spans="3:13" ht="20.100000000000001" customHeight="1">
      <c r="C46" s="282"/>
      <c r="D46" s="79" t="s">
        <v>113</v>
      </c>
      <c r="E46" s="80">
        <v>0.92810000000000004</v>
      </c>
      <c r="F46" s="80">
        <v>0.96140000000000003</v>
      </c>
      <c r="G46" s="80">
        <v>0.97289999999999999</v>
      </c>
      <c r="H46" s="80">
        <v>0.95599999999999996</v>
      </c>
      <c r="I46" s="80">
        <v>0.98089999999999999</v>
      </c>
      <c r="J46" s="80">
        <v>0.98219999999999996</v>
      </c>
      <c r="K46" s="80">
        <v>0.99770000000000003</v>
      </c>
      <c r="L46" s="80">
        <v>0.83030000000000004</v>
      </c>
      <c r="M46" s="81">
        <v>0.95338889113188185</v>
      </c>
    </row>
    <row r="47" spans="3:13" ht="20.100000000000001" customHeight="1">
      <c r="C47" s="280" t="s">
        <v>24</v>
      </c>
      <c r="D47" s="87" t="s">
        <v>110</v>
      </c>
      <c r="E47" s="75">
        <v>1248553</v>
      </c>
      <c r="F47" s="75">
        <v>1135247</v>
      </c>
      <c r="G47" s="75">
        <v>594920</v>
      </c>
      <c r="H47" s="75">
        <v>1935420</v>
      </c>
      <c r="I47" s="75">
        <v>1275128</v>
      </c>
      <c r="J47" s="75">
        <v>656365</v>
      </c>
      <c r="K47" s="75">
        <v>126775</v>
      </c>
      <c r="L47" s="75">
        <v>150640</v>
      </c>
      <c r="M47" s="76">
        <v>7123048</v>
      </c>
    </row>
    <row r="48" spans="3:13" ht="20.100000000000001" customHeight="1">
      <c r="C48" s="281"/>
      <c r="D48" s="77" t="s">
        <v>38</v>
      </c>
      <c r="E48" s="78">
        <v>1175464</v>
      </c>
      <c r="F48" s="78">
        <v>1110754</v>
      </c>
      <c r="G48" s="78">
        <v>564386</v>
      </c>
      <c r="H48" s="78">
        <v>1888523</v>
      </c>
      <c r="I48" s="78">
        <v>980757</v>
      </c>
      <c r="J48" s="78">
        <v>655853</v>
      </c>
      <c r="K48" s="78">
        <v>126074</v>
      </c>
      <c r="L48" s="88">
        <v>25281</v>
      </c>
      <c r="M48" s="89">
        <v>6527092</v>
      </c>
    </row>
    <row r="49" spans="3:13" ht="20.100000000000001" customHeight="1">
      <c r="C49" s="282"/>
      <c r="D49" s="79" t="s">
        <v>113</v>
      </c>
      <c r="E49" s="119">
        <v>0.9415</v>
      </c>
      <c r="F49" s="119">
        <v>0.97840000000000005</v>
      </c>
      <c r="G49" s="119">
        <v>0.94869999999999999</v>
      </c>
      <c r="H49" s="119">
        <v>0.9758</v>
      </c>
      <c r="I49" s="119">
        <v>0.76910000000000001</v>
      </c>
      <c r="J49" s="119">
        <v>0.99919999999999998</v>
      </c>
      <c r="K49" s="119">
        <v>0.99450000000000005</v>
      </c>
      <c r="L49" s="119">
        <v>0.1678</v>
      </c>
      <c r="M49" s="81">
        <v>0.91633413111915007</v>
      </c>
    </row>
    <row r="50" spans="3:13" ht="20.100000000000001" customHeight="1">
      <c r="C50" s="280" t="s">
        <v>25</v>
      </c>
      <c r="D50" s="87" t="s">
        <v>110</v>
      </c>
      <c r="E50" s="75">
        <v>717703</v>
      </c>
      <c r="F50" s="75">
        <v>379245</v>
      </c>
      <c r="G50" s="75">
        <v>311249</v>
      </c>
      <c r="H50" s="75">
        <v>288404</v>
      </c>
      <c r="I50" s="75">
        <v>0</v>
      </c>
      <c r="J50" s="75">
        <v>0</v>
      </c>
      <c r="K50" s="75">
        <v>51228</v>
      </c>
      <c r="L50" s="75">
        <v>145135</v>
      </c>
      <c r="M50" s="76">
        <v>1892964</v>
      </c>
    </row>
    <row r="51" spans="3:13" ht="20.100000000000001" customHeight="1">
      <c r="C51" s="281"/>
      <c r="D51" s="77" t="s">
        <v>38</v>
      </c>
      <c r="E51" s="78">
        <v>717701</v>
      </c>
      <c r="F51" s="78">
        <v>379245</v>
      </c>
      <c r="G51" s="78">
        <v>311249</v>
      </c>
      <c r="H51" s="78">
        <v>288404</v>
      </c>
      <c r="I51" s="78">
        <v>0</v>
      </c>
      <c r="J51" s="78">
        <v>0</v>
      </c>
      <c r="K51" s="78">
        <v>51228</v>
      </c>
      <c r="L51" s="88">
        <v>145135</v>
      </c>
      <c r="M51" s="89">
        <v>1892962</v>
      </c>
    </row>
    <row r="52" spans="3:13" ht="20.100000000000001" customHeight="1">
      <c r="C52" s="282"/>
      <c r="D52" s="79" t="s">
        <v>113</v>
      </c>
      <c r="E52" s="80">
        <v>1</v>
      </c>
      <c r="F52" s="80">
        <v>1</v>
      </c>
      <c r="G52" s="80">
        <v>1</v>
      </c>
      <c r="H52" s="80">
        <v>1</v>
      </c>
      <c r="I52" s="80" t="s">
        <v>118</v>
      </c>
      <c r="J52" s="80" t="s">
        <v>118</v>
      </c>
      <c r="K52" s="80">
        <v>1</v>
      </c>
      <c r="L52" s="80">
        <v>1</v>
      </c>
      <c r="M52" s="81">
        <v>0.99999894345587137</v>
      </c>
    </row>
    <row r="53" spans="3:13" ht="20.100000000000001" customHeight="1">
      <c r="C53" s="283" t="s">
        <v>244</v>
      </c>
      <c r="D53" s="82" t="s">
        <v>110</v>
      </c>
      <c r="E53" s="83">
        <v>26108414</v>
      </c>
      <c r="F53" s="83">
        <v>10967932</v>
      </c>
      <c r="G53" s="83">
        <v>10088127</v>
      </c>
      <c r="H53" s="83">
        <v>12162795</v>
      </c>
      <c r="I53" s="83">
        <v>15272787</v>
      </c>
      <c r="J53" s="83">
        <v>5565399</v>
      </c>
      <c r="K53" s="83">
        <v>2890048</v>
      </c>
      <c r="L53" s="83">
        <v>2346478</v>
      </c>
      <c r="M53" s="76">
        <v>85401980</v>
      </c>
    </row>
    <row r="54" spans="3:13" ht="20.100000000000001" customHeight="1">
      <c r="C54" s="284"/>
      <c r="D54" s="84" t="s">
        <v>38</v>
      </c>
      <c r="E54" s="118">
        <v>25411619</v>
      </c>
      <c r="F54" s="118">
        <v>10792597</v>
      </c>
      <c r="G54" s="118">
        <v>9986312</v>
      </c>
      <c r="H54" s="118">
        <v>11924420</v>
      </c>
      <c r="I54" s="118">
        <v>14857773</v>
      </c>
      <c r="J54" s="118">
        <v>5528073</v>
      </c>
      <c r="K54" s="118">
        <v>2886801</v>
      </c>
      <c r="L54" s="118">
        <v>2007402</v>
      </c>
      <c r="M54" s="89">
        <v>83394997</v>
      </c>
    </row>
    <row r="55" spans="3:13" ht="20.100000000000001" customHeight="1">
      <c r="C55" s="285"/>
      <c r="D55" s="85" t="s">
        <v>113</v>
      </c>
      <c r="E55" s="86">
        <v>0.97331147728850942</v>
      </c>
      <c r="F55" s="86">
        <v>0.98401385055997792</v>
      </c>
      <c r="G55" s="86">
        <v>0.98990744267989494</v>
      </c>
      <c r="H55" s="86">
        <v>0.98040129756359451</v>
      </c>
      <c r="I55" s="86">
        <v>0.97282657055323296</v>
      </c>
      <c r="J55" s="86">
        <v>0.99329320323664128</v>
      </c>
      <c r="K55" s="86">
        <v>0.99887648924862149</v>
      </c>
      <c r="L55" s="86">
        <v>0.85549576855184661</v>
      </c>
      <c r="M55" s="81">
        <v>0.97649957296072054</v>
      </c>
    </row>
    <row r="57" spans="3:13">
      <c r="C57" s="149" t="s">
        <v>267</v>
      </c>
    </row>
    <row r="63" spans="3:13">
      <c r="F63" s="190"/>
      <c r="G63" s="190"/>
      <c r="H63" s="190"/>
      <c r="I63" s="190"/>
      <c r="J63" s="190"/>
      <c r="K63" s="190"/>
      <c r="L63" s="190"/>
      <c r="M63" s="190"/>
    </row>
    <row r="64" spans="3:13">
      <c r="F64" s="190"/>
      <c r="G64" s="190"/>
      <c r="H64" s="190"/>
      <c r="I64" s="190"/>
      <c r="J64" s="190"/>
      <c r="K64" s="190"/>
      <c r="L64" s="190"/>
      <c r="M64" s="190"/>
    </row>
    <row r="65" spans="6:13">
      <c r="F65" s="239"/>
      <c r="G65" s="239"/>
      <c r="H65" s="239"/>
      <c r="I65" s="239"/>
      <c r="J65" s="239"/>
      <c r="K65" s="239"/>
      <c r="L65" s="239"/>
      <c r="M65" s="239"/>
    </row>
    <row r="66" spans="6:13">
      <c r="F66" s="190"/>
      <c r="G66" s="190"/>
      <c r="H66" s="190"/>
      <c r="I66" s="190"/>
      <c r="J66" s="190"/>
      <c r="K66" s="190"/>
      <c r="L66" s="190"/>
      <c r="M66" s="190"/>
    </row>
    <row r="67" spans="6:13">
      <c r="F67" s="190"/>
      <c r="G67" s="190"/>
      <c r="H67" s="190"/>
      <c r="I67" s="190"/>
      <c r="J67" s="190"/>
      <c r="K67" s="190"/>
      <c r="L67" s="190"/>
      <c r="M67" s="190"/>
    </row>
    <row r="68" spans="6:13">
      <c r="F68" s="239"/>
      <c r="G68" s="239"/>
      <c r="H68" s="239"/>
      <c r="I68" s="239"/>
      <c r="J68" s="239"/>
      <c r="K68" s="239"/>
      <c r="L68" s="239"/>
      <c r="M68" s="239"/>
    </row>
    <row r="69" spans="6:13">
      <c r="F69" s="190"/>
      <c r="G69" s="190"/>
      <c r="H69" s="190"/>
      <c r="I69" s="190"/>
      <c r="M69" s="190"/>
    </row>
    <row r="70" spans="6:13">
      <c r="F70" s="190"/>
      <c r="G70" s="190"/>
      <c r="H70" s="190"/>
      <c r="I70" s="190"/>
      <c r="M70" s="190"/>
    </row>
    <row r="71" spans="6:13">
      <c r="F71" s="239"/>
      <c r="G71" s="239"/>
      <c r="H71" s="239"/>
      <c r="I71" s="239"/>
      <c r="M71" s="239"/>
    </row>
    <row r="72" spans="6:13">
      <c r="F72" s="190"/>
      <c r="G72" s="190"/>
      <c r="H72" s="190"/>
      <c r="I72" s="190"/>
      <c r="J72" s="190"/>
      <c r="K72" s="190"/>
      <c r="L72" s="190"/>
      <c r="M72" s="190"/>
    </row>
    <row r="73" spans="6:13">
      <c r="F73" s="190"/>
      <c r="G73" s="190"/>
      <c r="H73" s="190"/>
      <c r="I73" s="190"/>
      <c r="J73" s="190"/>
      <c r="K73" s="190"/>
      <c r="L73" s="190"/>
    </row>
    <row r="74" spans="6:13">
      <c r="F74" s="239"/>
      <c r="G74" s="239"/>
      <c r="H74" s="239"/>
      <c r="I74" s="239"/>
      <c r="J74" s="239"/>
      <c r="K74" s="239"/>
      <c r="L74" s="239"/>
      <c r="M74" s="239"/>
    </row>
    <row r="75" spans="6:13">
      <c r="F75" s="190"/>
      <c r="G75" s="190"/>
      <c r="H75" s="190"/>
      <c r="I75" s="190"/>
      <c r="J75" s="190"/>
      <c r="K75" s="190"/>
      <c r="L75" s="190"/>
      <c r="M75" s="190"/>
    </row>
    <row r="76" spans="6:13">
      <c r="F76" s="190"/>
      <c r="G76" s="190"/>
      <c r="H76" s="190"/>
      <c r="I76" s="190"/>
      <c r="J76" s="190"/>
      <c r="K76" s="190"/>
      <c r="L76" s="190"/>
      <c r="M76" s="190"/>
    </row>
    <row r="77" spans="6:13">
      <c r="F77" s="239"/>
      <c r="G77" s="239"/>
      <c r="H77" s="239"/>
      <c r="I77" s="239"/>
      <c r="J77" s="239"/>
      <c r="K77" s="239"/>
      <c r="L77" s="239"/>
      <c r="M77" s="239"/>
    </row>
  </sheetData>
  <sortState ref="C20:F24">
    <sortCondition descending="1" ref="D20:D24"/>
  </sortState>
  <mergeCells count="8">
    <mergeCell ref="C8:L10"/>
    <mergeCell ref="C44:C46"/>
    <mergeCell ref="C50:C52"/>
    <mergeCell ref="C47:C49"/>
    <mergeCell ref="C53:C55"/>
    <mergeCell ref="C12:L16"/>
    <mergeCell ref="C40:D40"/>
    <mergeCell ref="C41:C4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F35"/>
  <sheetViews>
    <sheetView showGridLines="0" zoomScaleNormal="100" workbookViewId="0"/>
  </sheetViews>
  <sheetFormatPr baseColWidth="10" defaultRowHeight="12.75"/>
  <cols>
    <col min="1" max="12" width="10.7109375" customWidth="1"/>
  </cols>
  <sheetData>
    <row r="2" spans="1:32" ht="24" customHeight="1">
      <c r="B2" s="291" t="s">
        <v>26</v>
      </c>
      <c r="C2" s="291"/>
      <c r="D2" s="291"/>
      <c r="E2" s="291" t="s">
        <v>27</v>
      </c>
      <c r="F2" s="291"/>
      <c r="G2" s="291"/>
      <c r="H2" s="291"/>
      <c r="I2" s="291" t="s">
        <v>28</v>
      </c>
      <c r="J2" s="291"/>
      <c r="K2" s="291"/>
      <c r="L2" s="291"/>
      <c r="M2" s="291" t="s">
        <v>29</v>
      </c>
      <c r="N2" s="291"/>
      <c r="O2" s="291"/>
      <c r="P2" s="299"/>
      <c r="Q2" s="290" t="s">
        <v>30</v>
      </c>
      <c r="R2" s="291"/>
      <c r="S2" s="299"/>
      <c r="T2" s="290" t="s">
        <v>31</v>
      </c>
      <c r="U2" s="291"/>
      <c r="V2" s="299"/>
      <c r="W2" s="290" t="s">
        <v>32</v>
      </c>
      <c r="X2" s="291"/>
      <c r="Y2" s="291"/>
      <c r="Z2" s="288" t="s">
        <v>33</v>
      </c>
      <c r="AA2" s="288"/>
      <c r="AB2" s="288"/>
      <c r="AC2" s="289"/>
    </row>
    <row r="3" spans="1:32" ht="12.75" customHeight="1">
      <c r="B3" s="72" t="s">
        <v>22</v>
      </c>
      <c r="C3" s="72" t="s">
        <v>23</v>
      </c>
      <c r="D3" s="72" t="s">
        <v>24</v>
      </c>
      <c r="E3" s="72" t="s">
        <v>22</v>
      </c>
      <c r="F3" s="72" t="s">
        <v>23</v>
      </c>
      <c r="G3" s="72" t="s">
        <v>24</v>
      </c>
      <c r="H3" s="72" t="s">
        <v>25</v>
      </c>
      <c r="I3" s="72" t="s">
        <v>22</v>
      </c>
      <c r="J3" s="72" t="s">
        <v>23</v>
      </c>
      <c r="K3" s="72" t="s">
        <v>24</v>
      </c>
      <c r="L3" s="72" t="s">
        <v>25</v>
      </c>
      <c r="M3" s="72" t="s">
        <v>22</v>
      </c>
      <c r="N3" s="72" t="s">
        <v>23</v>
      </c>
      <c r="O3" s="72" t="s">
        <v>24</v>
      </c>
      <c r="P3" s="72" t="s">
        <v>25</v>
      </c>
      <c r="Q3" s="72" t="s">
        <v>22</v>
      </c>
      <c r="R3" s="72" t="s">
        <v>23</v>
      </c>
      <c r="S3" s="72" t="s">
        <v>24</v>
      </c>
      <c r="T3" s="72" t="s">
        <v>22</v>
      </c>
      <c r="U3" s="72" t="s">
        <v>23</v>
      </c>
      <c r="V3" s="72" t="s">
        <v>24</v>
      </c>
      <c r="W3" s="72" t="s">
        <v>22</v>
      </c>
      <c r="X3" s="72" t="s">
        <v>23</v>
      </c>
      <c r="Y3" s="72" t="s">
        <v>24</v>
      </c>
      <c r="Z3" t="s">
        <v>22</v>
      </c>
      <c r="AA3" t="s">
        <v>23</v>
      </c>
      <c r="AB3" t="s">
        <v>24</v>
      </c>
      <c r="AC3" t="s">
        <v>25</v>
      </c>
    </row>
    <row r="4" spans="1:32" ht="12.75" customHeight="1">
      <c r="A4" t="s">
        <v>11</v>
      </c>
      <c r="B4" s="12">
        <v>13342896</v>
      </c>
      <c r="C4" s="12">
        <v>9958104</v>
      </c>
      <c r="D4" s="12">
        <v>1789776</v>
      </c>
      <c r="E4" s="12">
        <v>4470216</v>
      </c>
      <c r="F4" s="12">
        <v>4922304</v>
      </c>
      <c r="G4" s="12">
        <v>594576</v>
      </c>
      <c r="H4" s="12">
        <v>344592</v>
      </c>
      <c r="I4" s="12">
        <v>5771376</v>
      </c>
      <c r="J4" s="12">
        <v>3389640</v>
      </c>
      <c r="K4" s="12">
        <v>766884</v>
      </c>
      <c r="L4" s="12">
        <v>78336</v>
      </c>
      <c r="M4" s="12">
        <v>4789332</v>
      </c>
      <c r="N4" s="12">
        <v>5203740</v>
      </c>
      <c r="O4" s="12">
        <v>832956</v>
      </c>
      <c r="P4" s="12">
        <v>485160</v>
      </c>
      <c r="Q4" s="12">
        <v>5832324</v>
      </c>
      <c r="R4" s="12">
        <v>8974836</v>
      </c>
      <c r="S4" s="12">
        <v>727044</v>
      </c>
      <c r="T4" s="12">
        <v>2676012</v>
      </c>
      <c r="U4" s="12">
        <v>2169444</v>
      </c>
      <c r="V4" s="12">
        <v>185892</v>
      </c>
      <c r="W4" s="12">
        <v>1938216</v>
      </c>
      <c r="X4" s="12">
        <v>812220</v>
      </c>
      <c r="Y4" s="12">
        <v>475236</v>
      </c>
      <c r="Z4">
        <v>38820372</v>
      </c>
      <c r="AA4">
        <v>35430288</v>
      </c>
      <c r="AB4">
        <v>5372364</v>
      </c>
      <c r="AC4">
        <v>908088</v>
      </c>
    </row>
    <row r="5" spans="1:32" ht="12.75" customHeight="1">
      <c r="A5" t="s">
        <v>38</v>
      </c>
      <c r="B5" s="42">
        <v>0.88128102025227506</v>
      </c>
      <c r="C5" s="42">
        <v>0.72524809943740298</v>
      </c>
      <c r="D5" s="43">
        <v>0.3825696623488079</v>
      </c>
      <c r="E5" s="42">
        <v>0.91793573285944119</v>
      </c>
      <c r="F5" s="42">
        <v>0.80422643542536176</v>
      </c>
      <c r="G5" s="42">
        <v>0.12441134522752348</v>
      </c>
      <c r="H5" s="43">
        <v>0.67489668941821057</v>
      </c>
      <c r="I5" s="42">
        <v>0.87988271774356752</v>
      </c>
      <c r="J5" s="42">
        <v>0.90167805430665204</v>
      </c>
      <c r="K5" s="42">
        <v>0.42029172599767373</v>
      </c>
      <c r="L5" s="43">
        <v>0.82372089460784315</v>
      </c>
      <c r="M5" s="42">
        <v>0.83530417185528172</v>
      </c>
      <c r="N5" s="42">
        <v>0.86321145945031841</v>
      </c>
      <c r="O5" s="42">
        <v>0.4086854527730156</v>
      </c>
      <c r="P5" s="43">
        <v>0.85339475636903295</v>
      </c>
      <c r="Q5" s="42">
        <v>0.97876249673372051</v>
      </c>
      <c r="R5" s="42">
        <v>0.77808853554538493</v>
      </c>
      <c r="S5" s="43">
        <v>0.65316129422703439</v>
      </c>
      <c r="T5" s="42">
        <v>0.88484692893753836</v>
      </c>
      <c r="U5" s="42">
        <v>0.86269661719777047</v>
      </c>
      <c r="V5" s="43">
        <v>0.58388741850106518</v>
      </c>
      <c r="W5" s="42">
        <v>0.89327814856548493</v>
      </c>
      <c r="X5" s="42">
        <v>0.70474255743517766</v>
      </c>
      <c r="Y5" s="43">
        <v>0.77839431356210387</v>
      </c>
      <c r="Z5">
        <v>0.89511203035354736</v>
      </c>
      <c r="AA5">
        <v>0.79469379419100405</v>
      </c>
      <c r="AB5">
        <v>0.44203185041073167</v>
      </c>
      <c r="AC5">
        <v>0.78310031626890786</v>
      </c>
    </row>
    <row r="6" spans="1:32" ht="38.25" customHeight="1">
      <c r="A6" s="44"/>
      <c r="B6" s="44"/>
      <c r="C6" s="38"/>
      <c r="D6" s="38"/>
      <c r="E6" s="38"/>
      <c r="F6" s="44"/>
      <c r="G6" s="38"/>
      <c r="H6" s="38"/>
      <c r="I6" s="38"/>
      <c r="J6" s="44"/>
      <c r="K6" s="38"/>
      <c r="L6" s="38"/>
      <c r="M6" s="64">
        <f>I31</f>
        <v>4491928</v>
      </c>
      <c r="N6" s="44"/>
      <c r="O6" s="38"/>
      <c r="P6" s="38"/>
      <c r="Q6" s="38"/>
      <c r="R6" s="44"/>
      <c r="S6" s="38"/>
      <c r="T6" s="38"/>
      <c r="U6" s="38"/>
      <c r="V6" s="44"/>
      <c r="W6" s="38"/>
      <c r="X6" s="38"/>
      <c r="Y6" s="38"/>
      <c r="Z6" s="44"/>
      <c r="AA6" s="38"/>
      <c r="AB6" s="38"/>
      <c r="AC6" s="38"/>
      <c r="AD6" s="44"/>
      <c r="AE6" s="44"/>
      <c r="AF6" s="44"/>
    </row>
    <row r="7" spans="1:32" ht="12.75" customHeight="1">
      <c r="A7" s="44"/>
      <c r="B7" s="44"/>
      <c r="C7" s="38"/>
      <c r="D7" s="38"/>
      <c r="E7" s="38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ht="12.75" customHeight="1">
      <c r="A8" s="44"/>
      <c r="B8" s="44"/>
      <c r="C8" s="38"/>
      <c r="D8" s="38"/>
      <c r="E8" s="38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2" ht="38.25" customHeight="1">
      <c r="A9" s="44"/>
      <c r="B9" s="44"/>
      <c r="C9" s="38"/>
      <c r="D9" s="38"/>
      <c r="E9" s="38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ht="12.75" customHeight="1">
      <c r="A10" s="44"/>
      <c r="B10" s="44"/>
      <c r="C10" s="38"/>
      <c r="D10" s="38"/>
      <c r="E10" s="38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ht="12.75" customHeight="1">
      <c r="A11" s="44"/>
      <c r="B11" s="44"/>
      <c r="C11" s="38"/>
      <c r="D11" s="38"/>
      <c r="E11" s="38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ht="12.75" customHeight="1">
      <c r="A12" s="44"/>
      <c r="B12" s="44"/>
      <c r="C12" s="38"/>
      <c r="D12" s="38"/>
      <c r="E12" s="38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ht="51" customHeight="1">
      <c r="A13" s="44"/>
      <c r="B13" s="44"/>
      <c r="C13" s="38"/>
      <c r="D13" s="38"/>
      <c r="E13" s="38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ht="12.75" customHeight="1">
      <c r="A14" s="44"/>
      <c r="B14" s="44"/>
      <c r="C14" s="38"/>
      <c r="D14" s="38"/>
      <c r="E14" s="38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ht="12.75" customHeight="1">
      <c r="A15" s="44"/>
      <c r="B15" s="44"/>
      <c r="C15" s="38"/>
      <c r="D15" s="38"/>
      <c r="E15" s="38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ht="12.75" customHeight="1">
      <c r="A16" s="44"/>
      <c r="B16" s="44"/>
      <c r="C16" s="38"/>
      <c r="D16" s="38"/>
      <c r="E16" s="38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ht="51" customHeight="1">
      <c r="A17" s="44"/>
      <c r="B17" s="44"/>
      <c r="C17" s="38"/>
      <c r="D17" s="38"/>
      <c r="E17" s="38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ht="12.75" customHeight="1"/>
    <row r="19" spans="1:32" ht="12.75" customHeight="1"/>
    <row r="20" spans="1:32" ht="12.75" customHeight="1"/>
    <row r="21" spans="1:32" ht="51" customHeight="1"/>
    <row r="22" spans="1:32" ht="12.75" customHeight="1"/>
    <row r="23" spans="1:32" ht="12.75" customHeight="1"/>
    <row r="24" spans="1:32" ht="12.75" customHeight="1"/>
    <row r="25" spans="1:32" ht="12.75" customHeight="1" thickBot="1">
      <c r="C25" s="39"/>
      <c r="D25" s="39"/>
      <c r="F25" s="39"/>
      <c r="G25" s="39"/>
      <c r="H25" s="39"/>
      <c r="J25" s="39"/>
      <c r="K25" s="39"/>
      <c r="L25" s="39"/>
      <c r="N25" s="39"/>
      <c r="O25" s="39"/>
      <c r="P25" s="40"/>
      <c r="R25" s="39"/>
      <c r="S25" s="40"/>
      <c r="U25" s="39"/>
      <c r="V25" s="40"/>
      <c r="X25" s="39"/>
      <c r="Y25" s="39"/>
    </row>
    <row r="26" spans="1:32" ht="12.75" customHeight="1">
      <c r="D26" s="295" t="s">
        <v>10</v>
      </c>
      <c r="E26" s="297" t="s">
        <v>1</v>
      </c>
      <c r="F26" s="297"/>
      <c r="G26" s="297"/>
      <c r="H26" s="297" t="s">
        <v>2</v>
      </c>
      <c r="I26" s="297"/>
      <c r="J26" s="297"/>
      <c r="K26" s="297" t="s">
        <v>3</v>
      </c>
      <c r="L26" s="297"/>
      <c r="M26" s="297"/>
      <c r="N26" s="297" t="s">
        <v>4</v>
      </c>
      <c r="O26" s="297"/>
      <c r="P26" s="298"/>
      <c r="Q26" s="292" t="s">
        <v>5</v>
      </c>
      <c r="R26" s="293"/>
      <c r="S26" s="294"/>
    </row>
    <row r="27" spans="1:32" ht="51" customHeight="1">
      <c r="C27" s="41"/>
      <c r="D27" s="296"/>
      <c r="E27" s="10" t="s">
        <v>0</v>
      </c>
      <c r="F27" s="10" t="s">
        <v>7</v>
      </c>
      <c r="G27" s="10" t="s">
        <v>6</v>
      </c>
      <c r="H27" s="10" t="s">
        <v>0</v>
      </c>
      <c r="I27" s="10" t="s">
        <v>7</v>
      </c>
      <c r="J27" s="10" t="s">
        <v>6</v>
      </c>
      <c r="K27" s="10" t="s">
        <v>0</v>
      </c>
      <c r="L27" s="10" t="s">
        <v>7</v>
      </c>
      <c r="M27" s="10" t="s">
        <v>6</v>
      </c>
      <c r="N27" s="10" t="s">
        <v>0</v>
      </c>
      <c r="O27" s="10" t="s">
        <v>7</v>
      </c>
      <c r="P27" s="24" t="s">
        <v>6</v>
      </c>
      <c r="Q27" s="27" t="s">
        <v>0</v>
      </c>
      <c r="R27" s="10" t="s">
        <v>7</v>
      </c>
      <c r="S27" s="28" t="s">
        <v>6</v>
      </c>
    </row>
    <row r="28" spans="1:32" ht="12.75" customHeight="1">
      <c r="D28" s="11" t="s">
        <v>12</v>
      </c>
      <c r="E28" s="12">
        <v>13342896</v>
      </c>
      <c r="F28" s="12">
        <v>11758841</v>
      </c>
      <c r="G28" s="13">
        <f>F28/E28</f>
        <v>0.88128102025227506</v>
      </c>
      <c r="H28" s="12">
        <v>9958104</v>
      </c>
      <c r="I28" s="12">
        <v>7222096</v>
      </c>
      <c r="J28" s="13">
        <f>I28/H28</f>
        <v>0.72524809943740298</v>
      </c>
      <c r="K28" s="12">
        <v>0</v>
      </c>
      <c r="L28" s="12">
        <v>0</v>
      </c>
      <c r="M28" s="13" t="s">
        <v>21</v>
      </c>
      <c r="N28" s="12">
        <v>1789776</v>
      </c>
      <c r="O28" s="12">
        <v>684714</v>
      </c>
      <c r="P28" s="25">
        <f>O28/N28</f>
        <v>0.3825696623488079</v>
      </c>
      <c r="Q28" s="29">
        <v>25090776</v>
      </c>
      <c r="R28" s="12">
        <v>19665651</v>
      </c>
      <c r="S28" s="30">
        <f>R28/Q28</f>
        <v>0.78378010309445989</v>
      </c>
    </row>
    <row r="29" spans="1:32" ht="51" customHeight="1">
      <c r="C29" s="41"/>
      <c r="D29" s="11" t="s">
        <v>13</v>
      </c>
      <c r="E29" s="12">
        <v>4470216</v>
      </c>
      <c r="F29" s="12">
        <v>4103371</v>
      </c>
      <c r="G29" s="13">
        <f t="shared" ref="G29:G34" si="0">F29/E29</f>
        <v>0.91793573285944119</v>
      </c>
      <c r="H29" s="12">
        <v>4922304</v>
      </c>
      <c r="I29" s="12">
        <v>3958647</v>
      </c>
      <c r="J29" s="13">
        <f t="shared" ref="J29:J34" si="1">I29/H29</f>
        <v>0.80422643542536176</v>
      </c>
      <c r="K29" s="12">
        <v>344592</v>
      </c>
      <c r="L29" s="12">
        <v>232564</v>
      </c>
      <c r="M29" s="13">
        <f>L29/K29</f>
        <v>0.67489668941821057</v>
      </c>
      <c r="N29" s="12">
        <v>594576</v>
      </c>
      <c r="O29" s="12">
        <v>73972</v>
      </c>
      <c r="P29" s="25">
        <f t="shared" ref="P29:P34" si="2">O29/N29</f>
        <v>0.12441134522752348</v>
      </c>
      <c r="Q29" s="29">
        <v>10331688</v>
      </c>
      <c r="R29" s="12">
        <v>8368554</v>
      </c>
      <c r="S29" s="30">
        <f t="shared" ref="S29:S34" si="3">R29/Q29</f>
        <v>0.80998903567355107</v>
      </c>
    </row>
    <row r="30" spans="1:32" ht="12.75" customHeight="1">
      <c r="D30" s="11" t="s">
        <v>14</v>
      </c>
      <c r="E30" s="12">
        <v>5771376</v>
      </c>
      <c r="F30" s="12">
        <v>5078134</v>
      </c>
      <c r="G30" s="13">
        <f t="shared" si="0"/>
        <v>0.87988271774356752</v>
      </c>
      <c r="H30" s="12">
        <v>3389640</v>
      </c>
      <c r="I30" s="12">
        <v>3056364</v>
      </c>
      <c r="J30" s="13">
        <f t="shared" si="1"/>
        <v>0.90167805430665204</v>
      </c>
      <c r="K30" s="12">
        <v>78336</v>
      </c>
      <c r="L30" s="12">
        <v>64527</v>
      </c>
      <c r="M30" s="13">
        <f>L30/K30</f>
        <v>0.82372089460784315</v>
      </c>
      <c r="N30" s="12">
        <v>766884</v>
      </c>
      <c r="O30" s="12">
        <v>322315</v>
      </c>
      <c r="P30" s="25">
        <f t="shared" si="2"/>
        <v>0.42029172599767373</v>
      </c>
      <c r="Q30" s="29">
        <v>10006236</v>
      </c>
      <c r="R30" s="12">
        <v>8521340</v>
      </c>
      <c r="S30" s="30">
        <f t="shared" si="3"/>
        <v>0.85160294040636264</v>
      </c>
    </row>
    <row r="31" spans="1:32" ht="25.5">
      <c r="C31" s="41"/>
      <c r="D31" s="11" t="s">
        <v>15</v>
      </c>
      <c r="E31" s="12">
        <v>4789332</v>
      </c>
      <c r="F31" s="12">
        <v>4000549</v>
      </c>
      <c r="G31" s="13">
        <f t="shared" si="0"/>
        <v>0.83530417185528172</v>
      </c>
      <c r="H31" s="12">
        <v>5203740</v>
      </c>
      <c r="I31" s="12">
        <v>4491928</v>
      </c>
      <c r="J31" s="13">
        <f t="shared" si="1"/>
        <v>0.86321145945031841</v>
      </c>
      <c r="K31" s="12">
        <v>485160</v>
      </c>
      <c r="L31" s="12">
        <v>414033</v>
      </c>
      <c r="M31" s="13">
        <f>L31/K31</f>
        <v>0.85339475636903295</v>
      </c>
      <c r="N31" s="12">
        <v>832956</v>
      </c>
      <c r="O31" s="12">
        <v>340417</v>
      </c>
      <c r="P31" s="25">
        <f t="shared" si="2"/>
        <v>0.4086854527730156</v>
      </c>
      <c r="Q31" s="29">
        <v>11311188</v>
      </c>
      <c r="R31" s="12">
        <v>9246927</v>
      </c>
      <c r="S31" s="30">
        <f t="shared" si="3"/>
        <v>0.81750272385181821</v>
      </c>
    </row>
    <row r="32" spans="1:32" ht="38.25">
      <c r="D32" s="11" t="s">
        <v>16</v>
      </c>
      <c r="E32" s="12">
        <v>5832324</v>
      </c>
      <c r="F32" s="12">
        <v>5708460</v>
      </c>
      <c r="G32" s="13">
        <f t="shared" si="0"/>
        <v>0.97876249673372051</v>
      </c>
      <c r="H32" s="12">
        <v>8974836</v>
      </c>
      <c r="I32" s="12">
        <v>6983217</v>
      </c>
      <c r="J32" s="13">
        <f t="shared" si="1"/>
        <v>0.77808853554538493</v>
      </c>
      <c r="K32" s="12">
        <v>0</v>
      </c>
      <c r="L32" s="12">
        <v>0</v>
      </c>
      <c r="M32" s="13" t="s">
        <v>21</v>
      </c>
      <c r="N32" s="12">
        <v>727044</v>
      </c>
      <c r="O32" s="12">
        <v>474877</v>
      </c>
      <c r="P32" s="25">
        <f t="shared" si="2"/>
        <v>0.65316129422703439</v>
      </c>
      <c r="Q32" s="29">
        <v>15534204</v>
      </c>
      <c r="R32" s="12">
        <v>13166554</v>
      </c>
      <c r="S32" s="30">
        <f t="shared" si="3"/>
        <v>0.84758472336271629</v>
      </c>
    </row>
    <row r="33" spans="4:19" ht="51">
      <c r="D33" s="11" t="s">
        <v>17</v>
      </c>
      <c r="E33" s="12">
        <v>2676012</v>
      </c>
      <c r="F33" s="12">
        <v>2367861</v>
      </c>
      <c r="G33" s="13">
        <f t="shared" si="0"/>
        <v>0.88484692893753836</v>
      </c>
      <c r="H33" s="12">
        <v>2169444</v>
      </c>
      <c r="I33" s="12">
        <v>1871572</v>
      </c>
      <c r="J33" s="13">
        <f t="shared" si="1"/>
        <v>0.86269661719777047</v>
      </c>
      <c r="K33" s="12">
        <v>0</v>
      </c>
      <c r="L33" s="12">
        <v>0</v>
      </c>
      <c r="M33" s="13" t="s">
        <v>21</v>
      </c>
      <c r="N33" s="12">
        <v>185892</v>
      </c>
      <c r="O33" s="12">
        <v>108540</v>
      </c>
      <c r="P33" s="25">
        <f t="shared" si="2"/>
        <v>0.58388741850106518</v>
      </c>
      <c r="Q33" s="29">
        <v>5031348</v>
      </c>
      <c r="R33" s="12">
        <v>4347973</v>
      </c>
      <c r="S33" s="30">
        <f t="shared" si="3"/>
        <v>0.86417655864790111</v>
      </c>
    </row>
    <row r="34" spans="4:19" ht="51">
      <c r="D34" s="11" t="s">
        <v>18</v>
      </c>
      <c r="E34" s="12">
        <v>1938216</v>
      </c>
      <c r="F34" s="12">
        <v>1731366</v>
      </c>
      <c r="G34" s="13">
        <f t="shared" si="0"/>
        <v>0.89327814856548493</v>
      </c>
      <c r="H34" s="12">
        <v>812220</v>
      </c>
      <c r="I34" s="12">
        <v>572406</v>
      </c>
      <c r="J34" s="13">
        <f t="shared" si="1"/>
        <v>0.70474255743517766</v>
      </c>
      <c r="K34" s="12">
        <v>0</v>
      </c>
      <c r="L34" s="12">
        <v>0</v>
      </c>
      <c r="M34" s="13" t="s">
        <v>21</v>
      </c>
      <c r="N34" s="12">
        <v>475236</v>
      </c>
      <c r="O34" s="12">
        <v>369921</v>
      </c>
      <c r="P34" s="25">
        <f t="shared" si="2"/>
        <v>0.77839431356210387</v>
      </c>
      <c r="Q34" s="29">
        <v>3225672</v>
      </c>
      <c r="R34" s="12">
        <v>2673693</v>
      </c>
      <c r="S34" s="30">
        <f t="shared" si="3"/>
        <v>0.82887937769246223</v>
      </c>
    </row>
    <row r="35" spans="4:19" ht="51.75" thickBot="1">
      <c r="D35" s="14" t="s">
        <v>9</v>
      </c>
      <c r="E35" s="15">
        <f>SUM(E28:E34)</f>
        <v>38820372</v>
      </c>
      <c r="F35" s="15">
        <f>SUM(F28:F34)</f>
        <v>34748582</v>
      </c>
      <c r="G35" s="16">
        <f>F35/E35</f>
        <v>0.89511203035354736</v>
      </c>
      <c r="H35" s="15">
        <f>SUM(H28:H34)</f>
        <v>35430288</v>
      </c>
      <c r="I35" s="15">
        <f>SUM(I28:I34)</f>
        <v>28156230</v>
      </c>
      <c r="J35" s="16">
        <f>I35/H35</f>
        <v>0.79469379419100405</v>
      </c>
      <c r="K35" s="15">
        <f>SUM(K28:K34)</f>
        <v>908088</v>
      </c>
      <c r="L35" s="15">
        <f>SUM(L28:L34)</f>
        <v>711124</v>
      </c>
      <c r="M35" s="16">
        <f>L35/K35</f>
        <v>0.78310031626890786</v>
      </c>
      <c r="N35" s="15">
        <f>SUM(N28:N34)</f>
        <v>5372364</v>
      </c>
      <c r="O35" s="15">
        <f>SUM(O28:O34)</f>
        <v>2374756</v>
      </c>
      <c r="P35" s="26">
        <f>O35/N35</f>
        <v>0.44203185041073167</v>
      </c>
      <c r="Q35" s="31">
        <f>SUM(Q28:Q34)</f>
        <v>80531112</v>
      </c>
      <c r="R35" s="32">
        <f>SUM(R28:R34)</f>
        <v>65990692</v>
      </c>
      <c r="S35" s="33">
        <f>R35/Q35</f>
        <v>0.81944344690037307</v>
      </c>
    </row>
  </sheetData>
  <mergeCells count="14">
    <mergeCell ref="Z2:AC2"/>
    <mergeCell ref="W2:Y2"/>
    <mergeCell ref="Q26:S26"/>
    <mergeCell ref="D26:D27"/>
    <mergeCell ref="E26:G26"/>
    <mergeCell ref="H26:J26"/>
    <mergeCell ref="K26:M26"/>
    <mergeCell ref="N26:P26"/>
    <mergeCell ref="B2:D2"/>
    <mergeCell ref="E2:H2"/>
    <mergeCell ref="I2:L2"/>
    <mergeCell ref="T2:V2"/>
    <mergeCell ref="Q2:S2"/>
    <mergeCell ref="M2:P2"/>
  </mergeCells>
  <conditionalFormatting sqref="B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7:AK7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/>
  <cols>
    <col min="1" max="2" width="9.7109375" customWidth="1"/>
    <col min="3" max="3" width="54.42578125" customWidth="1"/>
    <col min="4" max="7" width="15.7109375" customWidth="1"/>
    <col min="8" max="8" width="5.42578125" customWidth="1"/>
    <col min="9" max="9" width="15.28515625" customWidth="1"/>
    <col min="10" max="16" width="10.7109375" customWidth="1"/>
    <col min="17" max="18" width="10.7109375" hidden="1" customWidth="1"/>
    <col min="19" max="19" width="11.85546875" hidden="1" customWidth="1"/>
    <col min="20" max="21" width="10.7109375" hidden="1" customWidth="1"/>
    <col min="22" max="22" width="11.42578125" hidden="1" customWidth="1"/>
    <col min="23" max="23" width="2" customWidth="1"/>
    <col min="24" max="24" width="13" customWidth="1"/>
    <col min="25" max="25" width="11.7109375" customWidth="1"/>
    <col min="26" max="26" width="12" customWidth="1"/>
    <col min="31" max="32" width="0" hidden="1" customWidth="1"/>
    <col min="33" max="34" width="11.5703125" hidden="1" customWidth="1"/>
  </cols>
  <sheetData>
    <row r="7" spans="3:15" ht="13.5" thickBot="1"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3:15" ht="12.75" customHeight="1" thickTop="1">
      <c r="C8" s="259" t="s">
        <v>131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108"/>
    </row>
    <row r="9" spans="3:15" ht="12.75" customHeight="1"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44"/>
    </row>
    <row r="10" spans="3:15" ht="12.75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93"/>
    </row>
    <row r="11" spans="3:15" ht="12.75" customHeight="1"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</row>
    <row r="13" spans="3:15" ht="21.75" customHeight="1">
      <c r="C13" s="306" t="s">
        <v>132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</row>
    <row r="14" spans="3:15"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</row>
    <row r="15" spans="3:15"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</row>
    <row r="16" spans="3:15"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</row>
    <row r="17" spans="3:37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</row>
    <row r="18" spans="3:37"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</row>
    <row r="21" spans="3:37">
      <c r="I21" s="270" t="s">
        <v>22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110"/>
    </row>
    <row r="22" spans="3:37" ht="24.95" customHeight="1">
      <c r="I22" s="275" t="s">
        <v>10</v>
      </c>
      <c r="J22" s="276"/>
      <c r="K22" s="104" t="s">
        <v>69</v>
      </c>
      <c r="L22" s="104" t="s">
        <v>70</v>
      </c>
      <c r="M22" s="104" t="s">
        <v>71</v>
      </c>
      <c r="N22" s="104" t="s">
        <v>72</v>
      </c>
      <c r="O22" s="104" t="s">
        <v>73</v>
      </c>
      <c r="P22" s="104" t="s">
        <v>74</v>
      </c>
      <c r="Q22" s="104" t="s">
        <v>75</v>
      </c>
      <c r="R22" s="104" t="s">
        <v>76</v>
      </c>
      <c r="S22" s="104" t="s">
        <v>77</v>
      </c>
      <c r="T22" s="104" t="s">
        <v>78</v>
      </c>
      <c r="U22" s="104" t="s">
        <v>79</v>
      </c>
      <c r="V22" s="104" t="s">
        <v>80</v>
      </c>
      <c r="X22" s="185" t="s">
        <v>117</v>
      </c>
      <c r="Y22" s="185" t="s">
        <v>123</v>
      </c>
      <c r="Z22" s="185" t="s">
        <v>103</v>
      </c>
      <c r="AA22" s="302" t="s">
        <v>81</v>
      </c>
      <c r="AB22" s="303"/>
      <c r="AC22" s="302" t="s">
        <v>82</v>
      </c>
      <c r="AD22" s="303"/>
      <c r="AE22" s="302" t="s">
        <v>83</v>
      </c>
      <c r="AF22" s="303"/>
      <c r="AG22" s="302" t="s">
        <v>104</v>
      </c>
      <c r="AH22" s="303"/>
    </row>
    <row r="23" spans="3:37" ht="24.95" customHeight="1">
      <c r="I23" s="130" t="s">
        <v>84</v>
      </c>
      <c r="J23" s="131"/>
      <c r="K23" s="112">
        <v>1263815</v>
      </c>
      <c r="L23" s="112">
        <v>1152847</v>
      </c>
      <c r="M23" s="112">
        <v>1210260</v>
      </c>
      <c r="N23" s="112">
        <v>1135489</v>
      </c>
      <c r="O23" s="112">
        <v>1053759</v>
      </c>
      <c r="P23" s="112">
        <v>1367582</v>
      </c>
      <c r="Q23" s="112"/>
      <c r="R23" s="112"/>
      <c r="S23" s="112"/>
      <c r="T23" s="112"/>
      <c r="U23" s="112"/>
      <c r="V23" s="112"/>
      <c r="X23" s="113">
        <v>15989036</v>
      </c>
      <c r="Y23" s="113">
        <f>AA23+AC23+AE23+AG23</f>
        <v>7183752</v>
      </c>
      <c r="Z23" s="114">
        <f>Y23/X23</f>
        <v>0.44929237760175161</v>
      </c>
      <c r="AA23" s="113">
        <f t="shared" ref="AA23:AA29" si="0">K23+L23+M23</f>
        <v>3626922</v>
      </c>
      <c r="AB23" s="114">
        <f>AA23/$X23</f>
        <v>0.22683806578457888</v>
      </c>
      <c r="AC23" s="113">
        <f t="shared" ref="AC23:AC29" si="1">N23+O23+P23</f>
        <v>3556830</v>
      </c>
      <c r="AD23" s="114">
        <f t="shared" ref="AD23:AD30" si="2">AC23/$X23</f>
        <v>0.22245431181717271</v>
      </c>
      <c r="AE23" s="113">
        <f t="shared" ref="AE23:AE29" si="3">Q23+R23+S23</f>
        <v>0</v>
      </c>
      <c r="AF23" s="114">
        <f t="shared" ref="AF23:AF30" si="4">AE23/$X23</f>
        <v>0</v>
      </c>
      <c r="AG23" s="113">
        <f t="shared" ref="AG23:AG29" si="5">T23+U23+V23</f>
        <v>0</v>
      </c>
      <c r="AH23" s="114">
        <f t="shared" ref="AH23:AH30" si="6">AG23/$X23</f>
        <v>0</v>
      </c>
      <c r="AK23" s="190"/>
    </row>
    <row r="24" spans="3:37" ht="24.95" customHeight="1">
      <c r="I24" s="130" t="s">
        <v>85</v>
      </c>
      <c r="J24" s="131"/>
      <c r="K24" s="112">
        <v>362896</v>
      </c>
      <c r="L24" s="112">
        <v>397346</v>
      </c>
      <c r="M24" s="112">
        <v>403115</v>
      </c>
      <c r="N24" s="112">
        <v>406871</v>
      </c>
      <c r="O24" s="112">
        <v>410505</v>
      </c>
      <c r="P24" s="112">
        <v>408268</v>
      </c>
      <c r="Q24" s="112"/>
      <c r="R24" s="112"/>
      <c r="S24" s="112"/>
      <c r="T24" s="112"/>
      <c r="U24" s="112"/>
      <c r="V24" s="112"/>
      <c r="X24" s="113">
        <v>5515528</v>
      </c>
      <c r="Y24" s="113">
        <f t="shared" ref="Y24:Y29" si="7">AA24+AC24+AE24+AG24</f>
        <v>2389001</v>
      </c>
      <c r="Z24" s="114">
        <f t="shared" ref="Z24:Z30" si="8">Y24/X24</f>
        <v>0.43314094316990143</v>
      </c>
      <c r="AA24" s="113">
        <f t="shared" si="0"/>
        <v>1163357</v>
      </c>
      <c r="AB24" s="114">
        <f t="shared" ref="AB24:AB30" si="9">AA24/$X24</f>
        <v>0.21092395868536973</v>
      </c>
      <c r="AC24" s="113">
        <f t="shared" si="1"/>
        <v>1225644</v>
      </c>
      <c r="AD24" s="114">
        <f t="shared" si="2"/>
        <v>0.22221698448453167</v>
      </c>
      <c r="AE24" s="113">
        <f t="shared" si="3"/>
        <v>0</v>
      </c>
      <c r="AF24" s="114">
        <f t="shared" si="4"/>
        <v>0</v>
      </c>
      <c r="AG24" s="113">
        <f t="shared" si="5"/>
        <v>0</v>
      </c>
      <c r="AH24" s="114">
        <f t="shared" si="6"/>
        <v>0</v>
      </c>
      <c r="AK24" s="190"/>
    </row>
    <row r="25" spans="3:37" ht="24.95" customHeight="1">
      <c r="I25" s="130" t="s">
        <v>86</v>
      </c>
      <c r="J25" s="131"/>
      <c r="K25" s="112">
        <v>500614</v>
      </c>
      <c r="L25" s="112">
        <v>503633</v>
      </c>
      <c r="M25" s="112">
        <v>493074</v>
      </c>
      <c r="N25" s="112">
        <v>507637</v>
      </c>
      <c r="O25" s="112">
        <v>507444</v>
      </c>
      <c r="P25" s="112">
        <v>528438</v>
      </c>
      <c r="Q25" s="112"/>
      <c r="R25" s="112"/>
      <c r="S25" s="112"/>
      <c r="T25" s="112"/>
      <c r="U25" s="112"/>
      <c r="V25" s="112"/>
      <c r="X25" s="113">
        <v>6687746</v>
      </c>
      <c r="Y25" s="113">
        <f t="shared" si="7"/>
        <v>3040840</v>
      </c>
      <c r="Z25" s="114">
        <f t="shared" si="8"/>
        <v>0.45468832099783696</v>
      </c>
      <c r="AA25" s="113">
        <f t="shared" si="0"/>
        <v>1497321</v>
      </c>
      <c r="AB25" s="114">
        <f t="shared" si="9"/>
        <v>0.22389023147709258</v>
      </c>
      <c r="AC25" s="113">
        <f t="shared" si="1"/>
        <v>1543519</v>
      </c>
      <c r="AD25" s="114">
        <f t="shared" si="2"/>
        <v>0.23079808952074435</v>
      </c>
      <c r="AE25" s="113">
        <f t="shared" si="3"/>
        <v>0</v>
      </c>
      <c r="AF25" s="114">
        <f t="shared" si="4"/>
        <v>0</v>
      </c>
      <c r="AG25" s="113">
        <f t="shared" si="5"/>
        <v>0</v>
      </c>
      <c r="AH25" s="114">
        <f t="shared" si="6"/>
        <v>0</v>
      </c>
      <c r="AK25" s="190"/>
    </row>
    <row r="26" spans="3:37" ht="24.95" customHeight="1">
      <c r="I26" s="130" t="s">
        <v>87</v>
      </c>
      <c r="J26" s="131"/>
      <c r="K26" s="112">
        <v>590317</v>
      </c>
      <c r="L26" s="112">
        <v>533265</v>
      </c>
      <c r="M26" s="112">
        <v>559603</v>
      </c>
      <c r="N26" s="112">
        <v>663174</v>
      </c>
      <c r="O26" s="112">
        <v>527005</v>
      </c>
      <c r="P26" s="112">
        <v>504143</v>
      </c>
      <c r="Q26" s="112"/>
      <c r="R26" s="112"/>
      <c r="S26" s="112"/>
      <c r="T26" s="112"/>
      <c r="U26" s="112"/>
      <c r="V26" s="112"/>
      <c r="X26" s="113">
        <v>5676258</v>
      </c>
      <c r="Y26" s="113">
        <f t="shared" si="7"/>
        <v>3377507</v>
      </c>
      <c r="Z26" s="114">
        <f t="shared" si="8"/>
        <v>0.59502351725379643</v>
      </c>
      <c r="AA26" s="113">
        <f t="shared" si="0"/>
        <v>1683185</v>
      </c>
      <c r="AB26" s="114">
        <f t="shared" si="9"/>
        <v>0.29653074261247464</v>
      </c>
      <c r="AC26" s="113">
        <f t="shared" si="1"/>
        <v>1694322</v>
      </c>
      <c r="AD26" s="114">
        <f t="shared" si="2"/>
        <v>0.29849277464132179</v>
      </c>
      <c r="AE26" s="113">
        <f t="shared" si="3"/>
        <v>0</v>
      </c>
      <c r="AF26" s="114">
        <f t="shared" si="4"/>
        <v>0</v>
      </c>
      <c r="AG26" s="113">
        <f t="shared" si="5"/>
        <v>0</v>
      </c>
      <c r="AH26" s="114">
        <f t="shared" si="6"/>
        <v>0</v>
      </c>
      <c r="AK26" s="190"/>
    </row>
    <row r="27" spans="3:37" ht="24.95" customHeight="1">
      <c r="I27" s="130" t="s">
        <v>88</v>
      </c>
      <c r="J27" s="131"/>
      <c r="K27" s="112">
        <v>662986</v>
      </c>
      <c r="L27" s="112">
        <v>435105</v>
      </c>
      <c r="M27" s="112">
        <v>519110</v>
      </c>
      <c r="N27" s="112">
        <v>1067114</v>
      </c>
      <c r="O27" s="112">
        <v>634287</v>
      </c>
      <c r="P27" s="112">
        <v>699008</v>
      </c>
      <c r="Q27" s="112"/>
      <c r="R27" s="112"/>
      <c r="S27" s="112"/>
      <c r="T27" s="112"/>
      <c r="U27" s="112"/>
      <c r="V27" s="112"/>
      <c r="X27" s="113">
        <v>7687926</v>
      </c>
      <c r="Y27" s="113">
        <f t="shared" si="7"/>
        <v>4017610</v>
      </c>
      <c r="Z27" s="114">
        <f t="shared" si="8"/>
        <v>0.52258697599326531</v>
      </c>
      <c r="AA27" s="113">
        <f t="shared" si="0"/>
        <v>1617201</v>
      </c>
      <c r="AB27" s="114">
        <f t="shared" si="9"/>
        <v>0.21035595295792389</v>
      </c>
      <c r="AC27" s="113">
        <f t="shared" si="1"/>
        <v>2400409</v>
      </c>
      <c r="AD27" s="114">
        <f t="shared" si="2"/>
        <v>0.31223102303534139</v>
      </c>
      <c r="AE27" s="113">
        <f t="shared" si="3"/>
        <v>0</v>
      </c>
      <c r="AF27" s="114">
        <f t="shared" si="4"/>
        <v>0</v>
      </c>
      <c r="AG27" s="113">
        <f t="shared" si="5"/>
        <v>0</v>
      </c>
      <c r="AH27" s="114">
        <f t="shared" si="6"/>
        <v>0</v>
      </c>
      <c r="AK27" s="190"/>
    </row>
    <row r="28" spans="3:37" ht="24.95" customHeight="1">
      <c r="I28" s="130" t="s">
        <v>89</v>
      </c>
      <c r="J28" s="131"/>
      <c r="K28" s="112">
        <v>208983</v>
      </c>
      <c r="L28" s="112">
        <v>197238</v>
      </c>
      <c r="M28" s="112">
        <v>201894</v>
      </c>
      <c r="N28" s="112">
        <v>208132</v>
      </c>
      <c r="O28" s="112">
        <v>201811</v>
      </c>
      <c r="P28" s="112">
        <v>208279</v>
      </c>
      <c r="Q28" s="112"/>
      <c r="R28" s="112"/>
      <c r="S28" s="112"/>
      <c r="T28" s="112"/>
      <c r="U28" s="112"/>
      <c r="V28" s="112"/>
      <c r="X28" s="113">
        <v>2897458</v>
      </c>
      <c r="Y28" s="113">
        <f t="shared" si="7"/>
        <v>1226337</v>
      </c>
      <c r="Z28" s="114">
        <f t="shared" si="8"/>
        <v>0.4232458244433569</v>
      </c>
      <c r="AA28" s="113">
        <f t="shared" si="0"/>
        <v>608115</v>
      </c>
      <c r="AB28" s="114">
        <f t="shared" si="9"/>
        <v>0.20987879720775934</v>
      </c>
      <c r="AC28" s="113">
        <f t="shared" si="1"/>
        <v>618222</v>
      </c>
      <c r="AD28" s="114">
        <f t="shared" si="2"/>
        <v>0.21336702723559756</v>
      </c>
      <c r="AE28" s="113">
        <f t="shared" si="3"/>
        <v>0</v>
      </c>
      <c r="AF28" s="114">
        <f t="shared" si="4"/>
        <v>0</v>
      </c>
      <c r="AG28" s="113">
        <f t="shared" si="5"/>
        <v>0</v>
      </c>
      <c r="AH28" s="114">
        <f t="shared" si="6"/>
        <v>0</v>
      </c>
      <c r="AK28" s="190"/>
    </row>
    <row r="29" spans="3:37" ht="24.95" customHeight="1">
      <c r="I29" s="130" t="s">
        <v>109</v>
      </c>
      <c r="J29" s="131"/>
      <c r="K29" s="112">
        <v>107029</v>
      </c>
      <c r="L29" s="112">
        <v>138734</v>
      </c>
      <c r="M29" s="112">
        <v>130144</v>
      </c>
      <c r="N29" s="112">
        <v>131965</v>
      </c>
      <c r="O29" s="112">
        <v>134554</v>
      </c>
      <c r="P29" s="112">
        <v>134408</v>
      </c>
      <c r="Q29" s="112"/>
      <c r="R29" s="112"/>
      <c r="S29" s="112"/>
      <c r="T29" s="112"/>
      <c r="U29" s="112"/>
      <c r="V29" s="112"/>
      <c r="X29" s="113">
        <v>1666267</v>
      </c>
      <c r="Y29" s="113">
        <f t="shared" si="7"/>
        <v>776834</v>
      </c>
      <c r="Z29" s="114">
        <f t="shared" si="8"/>
        <v>0.46621219768500488</v>
      </c>
      <c r="AA29" s="113">
        <f t="shared" si="0"/>
        <v>375907</v>
      </c>
      <c r="AB29" s="114">
        <f t="shared" si="9"/>
        <v>0.22559829847197357</v>
      </c>
      <c r="AC29" s="113">
        <f t="shared" si="1"/>
        <v>400927</v>
      </c>
      <c r="AD29" s="114">
        <f t="shared" si="2"/>
        <v>0.24061389921303128</v>
      </c>
      <c r="AE29" s="113">
        <f t="shared" si="3"/>
        <v>0</v>
      </c>
      <c r="AF29" s="114">
        <f t="shared" si="4"/>
        <v>0</v>
      </c>
      <c r="AG29" s="113">
        <f t="shared" si="5"/>
        <v>0</v>
      </c>
      <c r="AH29" s="114">
        <f t="shared" si="6"/>
        <v>0</v>
      </c>
      <c r="AK29" s="190"/>
    </row>
    <row r="30" spans="3:37" ht="24.95" customHeight="1">
      <c r="I30" s="304" t="s">
        <v>33</v>
      </c>
      <c r="J30" s="305"/>
      <c r="K30" s="115">
        <f>SUM(K23:K29)</f>
        <v>3696640</v>
      </c>
      <c r="L30" s="115">
        <f t="shared" ref="L30:V30" si="10">SUM(L23:L29)</f>
        <v>3358168</v>
      </c>
      <c r="M30" s="115">
        <f t="shared" si="10"/>
        <v>3517200</v>
      </c>
      <c r="N30" s="115">
        <f t="shared" si="10"/>
        <v>4120382</v>
      </c>
      <c r="O30" s="115">
        <f t="shared" si="10"/>
        <v>3469365</v>
      </c>
      <c r="P30" s="115">
        <f t="shared" si="10"/>
        <v>3850126</v>
      </c>
      <c r="Q30" s="115">
        <f t="shared" si="10"/>
        <v>0</v>
      </c>
      <c r="R30" s="115">
        <f t="shared" si="10"/>
        <v>0</v>
      </c>
      <c r="S30" s="115">
        <f t="shared" si="10"/>
        <v>0</v>
      </c>
      <c r="T30" s="115">
        <f t="shared" si="10"/>
        <v>0</v>
      </c>
      <c r="U30" s="115">
        <f t="shared" si="10"/>
        <v>0</v>
      </c>
      <c r="V30" s="115">
        <f t="shared" si="10"/>
        <v>0</v>
      </c>
      <c r="X30" s="113">
        <f>SUM(X23:X29)</f>
        <v>46120219</v>
      </c>
      <c r="Y30" s="113">
        <f>SUM(Y23:Y29)</f>
        <v>22011881</v>
      </c>
      <c r="Z30" s="114">
        <f t="shared" si="8"/>
        <v>0.4772718230154111</v>
      </c>
      <c r="AA30" s="113">
        <f>SUM(AA23:AA29)</f>
        <v>10572008</v>
      </c>
      <c r="AB30" s="114">
        <f t="shared" si="9"/>
        <v>0.22922718558643446</v>
      </c>
      <c r="AC30" s="113">
        <f>SUM(AC23:AC29)</f>
        <v>11439873</v>
      </c>
      <c r="AD30" s="114">
        <f t="shared" si="2"/>
        <v>0.24804463742897664</v>
      </c>
      <c r="AE30" s="113">
        <f>SUM(AE23:AE29)</f>
        <v>0</v>
      </c>
      <c r="AF30" s="114">
        <f t="shared" si="4"/>
        <v>0</v>
      </c>
      <c r="AG30" s="113">
        <f>SUM(AG23:AG29)</f>
        <v>0</v>
      </c>
      <c r="AH30" s="114">
        <f t="shared" si="6"/>
        <v>0</v>
      </c>
      <c r="AK30" s="190"/>
    </row>
    <row r="31" spans="3:37" ht="24.95" customHeight="1"/>
    <row r="32" spans="3:37" ht="24.95" customHeight="1">
      <c r="I32" s="300" t="s">
        <v>23</v>
      </c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110"/>
    </row>
    <row r="33" spans="9:37" ht="24.95" customHeight="1">
      <c r="I33" s="275" t="s">
        <v>10</v>
      </c>
      <c r="J33" s="276"/>
      <c r="K33" s="104" t="s">
        <v>69</v>
      </c>
      <c r="L33" s="104" t="s">
        <v>70</v>
      </c>
      <c r="M33" s="104" t="s">
        <v>71</v>
      </c>
      <c r="N33" s="104" t="s">
        <v>72</v>
      </c>
      <c r="O33" s="104" t="s">
        <v>73</v>
      </c>
      <c r="P33" s="104" t="s">
        <v>74</v>
      </c>
      <c r="Q33" s="104" t="s">
        <v>75</v>
      </c>
      <c r="R33" s="104" t="s">
        <v>76</v>
      </c>
      <c r="S33" s="104" t="s">
        <v>77</v>
      </c>
      <c r="T33" s="104" t="s">
        <v>78</v>
      </c>
      <c r="U33" s="104" t="s">
        <v>79</v>
      </c>
      <c r="V33" s="104" t="s">
        <v>80</v>
      </c>
      <c r="X33" s="136" t="s">
        <v>117</v>
      </c>
      <c r="Y33" s="136" t="s">
        <v>123</v>
      </c>
      <c r="Z33" s="111" t="s">
        <v>103</v>
      </c>
      <c r="AA33" s="302" t="s">
        <v>81</v>
      </c>
      <c r="AB33" s="303"/>
      <c r="AC33" s="302" t="s">
        <v>82</v>
      </c>
      <c r="AD33" s="303"/>
      <c r="AE33" s="302" t="s">
        <v>83</v>
      </c>
      <c r="AF33" s="303"/>
      <c r="AG33" s="302" t="s">
        <v>104</v>
      </c>
      <c r="AH33" s="303"/>
    </row>
    <row r="34" spans="9:37" ht="24.95" customHeight="1">
      <c r="I34" s="130" t="s">
        <v>84</v>
      </c>
      <c r="J34" s="131"/>
      <c r="K34" s="112">
        <v>305661</v>
      </c>
      <c r="L34" s="112">
        <v>273342</v>
      </c>
      <c r="M34" s="112">
        <v>501648</v>
      </c>
      <c r="N34" s="112">
        <v>382995</v>
      </c>
      <c r="O34" s="112">
        <v>780383</v>
      </c>
      <c r="P34" s="112">
        <v>911110</v>
      </c>
      <c r="Q34" s="112"/>
      <c r="R34" s="112"/>
      <c r="S34" s="112"/>
      <c r="T34" s="112"/>
      <c r="U34" s="112"/>
      <c r="V34" s="112"/>
      <c r="X34" s="113">
        <v>6984541</v>
      </c>
      <c r="Y34" s="113">
        <f>AA34+AC34+AE34+AG34</f>
        <v>3155139</v>
      </c>
      <c r="Z34" s="114">
        <f>Y34/X34</f>
        <v>0.45173176018295264</v>
      </c>
      <c r="AA34" s="113">
        <f t="shared" ref="AA34:AA40" si="11">K34+L34+M34</f>
        <v>1080651</v>
      </c>
      <c r="AB34" s="114">
        <f>AA34/$X34</f>
        <v>0.15472040324482311</v>
      </c>
      <c r="AC34" s="113">
        <f t="shared" ref="AC34:AC40" si="12">N34+O34+P34</f>
        <v>2074488</v>
      </c>
      <c r="AD34" s="114">
        <f>AC34/$X34</f>
        <v>0.29701135693812952</v>
      </c>
      <c r="AE34" s="113">
        <f t="shared" ref="AE34:AE40" si="13">Q34+R34+S34</f>
        <v>0</v>
      </c>
      <c r="AF34" s="114">
        <f>AE34/$X34</f>
        <v>0</v>
      </c>
      <c r="AG34" s="113">
        <f t="shared" ref="AG34:AG40" si="14">T34+U34+V34</f>
        <v>0</v>
      </c>
      <c r="AH34" s="114">
        <f>AG34/$X34</f>
        <v>0</v>
      </c>
    </row>
    <row r="35" spans="9:37" ht="24.95" customHeight="1">
      <c r="I35" s="130" t="s">
        <v>85</v>
      </c>
      <c r="J35" s="131"/>
      <c r="K35" s="112">
        <v>19359</v>
      </c>
      <c r="L35" s="112">
        <v>166668</v>
      </c>
      <c r="M35" s="112">
        <v>199754</v>
      </c>
      <c r="N35" s="112">
        <v>141173</v>
      </c>
      <c r="O35" s="112">
        <v>349524</v>
      </c>
      <c r="P35" s="112">
        <v>195331</v>
      </c>
      <c r="Q35" s="112"/>
      <c r="R35" s="112"/>
      <c r="S35" s="112"/>
      <c r="T35" s="112"/>
      <c r="U35" s="112"/>
      <c r="V35" s="112"/>
      <c r="X35" s="113">
        <v>2347204</v>
      </c>
      <c r="Y35" s="113">
        <f t="shared" ref="Y35:Y40" si="15">AA35+AC35+AE35+AG35</f>
        <v>1071809</v>
      </c>
      <c r="Z35" s="114">
        <f t="shared" ref="Z35:Z41" si="16">Y35/X35</f>
        <v>0.45663223136974884</v>
      </c>
      <c r="AA35" s="113">
        <f t="shared" si="11"/>
        <v>385781</v>
      </c>
      <c r="AB35" s="114">
        <f t="shared" ref="AB35:AB41" si="17">AA35/$X35</f>
        <v>0.16435767832706488</v>
      </c>
      <c r="AC35" s="113">
        <f t="shared" si="12"/>
        <v>686028</v>
      </c>
      <c r="AD35" s="114">
        <f t="shared" ref="AD35:AD41" si="18">AC35/$X35</f>
        <v>0.29227455304268396</v>
      </c>
      <c r="AE35" s="113">
        <f t="shared" si="13"/>
        <v>0</v>
      </c>
      <c r="AF35" s="114">
        <f t="shared" ref="AF35:AF41" si="19">AE35/$X35</f>
        <v>0</v>
      </c>
      <c r="AG35" s="113">
        <f t="shared" si="14"/>
        <v>0</v>
      </c>
      <c r="AH35" s="114">
        <f t="shared" ref="AH35:AH41" si="20">AG35/$X35</f>
        <v>0</v>
      </c>
      <c r="AK35" s="190"/>
    </row>
    <row r="36" spans="9:37" ht="24.95" customHeight="1">
      <c r="I36" s="130" t="s">
        <v>86</v>
      </c>
      <c r="J36" s="131"/>
      <c r="K36" s="112">
        <v>98062</v>
      </c>
      <c r="L36" s="112">
        <v>104121</v>
      </c>
      <c r="M36" s="112">
        <v>115094</v>
      </c>
      <c r="N36" s="112">
        <v>114694</v>
      </c>
      <c r="O36" s="112">
        <v>180877</v>
      </c>
      <c r="P36" s="112">
        <v>222288</v>
      </c>
      <c r="Q36" s="112"/>
      <c r="R36" s="112"/>
      <c r="S36" s="112"/>
      <c r="T36" s="112"/>
      <c r="U36" s="112"/>
      <c r="V36" s="112"/>
      <c r="X36" s="113">
        <v>1820798</v>
      </c>
      <c r="Y36" s="113">
        <f t="shared" si="15"/>
        <v>835136</v>
      </c>
      <c r="Z36" s="114">
        <f t="shared" si="16"/>
        <v>0.45866482718017043</v>
      </c>
      <c r="AA36" s="113">
        <f t="shared" si="11"/>
        <v>317277</v>
      </c>
      <c r="AB36" s="114">
        <f t="shared" si="17"/>
        <v>0.17425161934492459</v>
      </c>
      <c r="AC36" s="113">
        <f t="shared" si="12"/>
        <v>517859</v>
      </c>
      <c r="AD36" s="114">
        <f t="shared" si="18"/>
        <v>0.28441320783524587</v>
      </c>
      <c r="AE36" s="113">
        <f t="shared" si="13"/>
        <v>0</v>
      </c>
      <c r="AF36" s="114">
        <f t="shared" si="19"/>
        <v>0</v>
      </c>
      <c r="AG36" s="113">
        <f t="shared" si="14"/>
        <v>0</v>
      </c>
      <c r="AH36" s="114">
        <f t="shared" si="20"/>
        <v>0</v>
      </c>
      <c r="AK36" s="190"/>
    </row>
    <row r="37" spans="9:37" ht="24.95" customHeight="1">
      <c r="I37" s="130" t="s">
        <v>87</v>
      </c>
      <c r="J37" s="131"/>
      <c r="K37" s="112">
        <v>128989</v>
      </c>
      <c r="L37" s="112">
        <v>153770</v>
      </c>
      <c r="M37" s="112">
        <v>382099</v>
      </c>
      <c r="N37" s="112">
        <v>575416</v>
      </c>
      <c r="O37" s="112">
        <v>670452</v>
      </c>
      <c r="P37" s="112">
        <v>273901</v>
      </c>
      <c r="Q37" s="112"/>
      <c r="R37" s="112"/>
      <c r="S37" s="112"/>
      <c r="T37" s="112"/>
      <c r="U37" s="112"/>
      <c r="V37" s="112"/>
      <c r="X37" s="113">
        <v>3619789</v>
      </c>
      <c r="Y37" s="113">
        <f t="shared" si="15"/>
        <v>2184627</v>
      </c>
      <c r="Z37" s="114">
        <f t="shared" si="16"/>
        <v>0.60352329928622916</v>
      </c>
      <c r="AA37" s="113">
        <f t="shared" si="11"/>
        <v>664858</v>
      </c>
      <c r="AB37" s="114">
        <f t="shared" si="17"/>
        <v>0.18367313674913097</v>
      </c>
      <c r="AC37" s="113">
        <f t="shared" si="12"/>
        <v>1519769</v>
      </c>
      <c r="AD37" s="114">
        <f t="shared" si="18"/>
        <v>0.41985016253709817</v>
      </c>
      <c r="AE37" s="113">
        <f t="shared" si="13"/>
        <v>0</v>
      </c>
      <c r="AF37" s="114">
        <f t="shared" si="19"/>
        <v>0</v>
      </c>
      <c r="AG37" s="113">
        <f t="shared" si="14"/>
        <v>0</v>
      </c>
      <c r="AH37" s="114">
        <f t="shared" si="20"/>
        <v>0</v>
      </c>
      <c r="AK37" s="190"/>
    </row>
    <row r="38" spans="9:37" ht="24.95" customHeight="1">
      <c r="I38" s="130" t="s">
        <v>88</v>
      </c>
      <c r="J38" s="131"/>
      <c r="K38" s="112">
        <v>80602</v>
      </c>
      <c r="L38" s="112">
        <v>214117</v>
      </c>
      <c r="M38" s="112">
        <v>1161729</v>
      </c>
      <c r="N38" s="112">
        <v>675319</v>
      </c>
      <c r="O38" s="112">
        <v>665781</v>
      </c>
      <c r="P38" s="112">
        <v>316829</v>
      </c>
      <c r="Q38" s="112"/>
      <c r="R38" s="112"/>
      <c r="S38" s="112"/>
      <c r="T38" s="112"/>
      <c r="U38" s="112"/>
      <c r="V38" s="112"/>
      <c r="X38" s="113">
        <v>5143457</v>
      </c>
      <c r="Y38" s="113">
        <f t="shared" si="15"/>
        <v>3114377</v>
      </c>
      <c r="Z38" s="114">
        <f t="shared" si="16"/>
        <v>0.60550268039569499</v>
      </c>
      <c r="AA38" s="113">
        <f t="shared" si="11"/>
        <v>1456448</v>
      </c>
      <c r="AB38" s="114">
        <f t="shared" si="17"/>
        <v>0.28316519414860475</v>
      </c>
      <c r="AC38" s="113">
        <f t="shared" si="12"/>
        <v>1657929</v>
      </c>
      <c r="AD38" s="114">
        <f t="shared" si="18"/>
        <v>0.32233748624709024</v>
      </c>
      <c r="AE38" s="113">
        <f t="shared" si="13"/>
        <v>0</v>
      </c>
      <c r="AF38" s="114">
        <f t="shared" si="19"/>
        <v>0</v>
      </c>
      <c r="AG38" s="113">
        <f t="shared" si="14"/>
        <v>0</v>
      </c>
      <c r="AH38" s="114">
        <f t="shared" si="20"/>
        <v>0</v>
      </c>
      <c r="AK38" s="190"/>
    </row>
    <row r="39" spans="9:37" ht="24.95" customHeight="1">
      <c r="I39" s="130" t="s">
        <v>89</v>
      </c>
      <c r="J39" s="131"/>
      <c r="K39" s="112">
        <v>44718</v>
      </c>
      <c r="L39" s="112">
        <v>201549</v>
      </c>
      <c r="M39" s="112">
        <v>373120</v>
      </c>
      <c r="N39" s="112">
        <v>205432</v>
      </c>
      <c r="O39" s="112">
        <v>121396</v>
      </c>
      <c r="P39" s="112">
        <v>116548</v>
      </c>
      <c r="Q39" s="112"/>
      <c r="R39" s="112"/>
      <c r="S39" s="112"/>
      <c r="T39" s="112"/>
      <c r="U39" s="112"/>
      <c r="V39" s="112"/>
      <c r="X39" s="113">
        <v>1698413</v>
      </c>
      <c r="Y39" s="113">
        <f t="shared" si="15"/>
        <v>1062763</v>
      </c>
      <c r="Z39" s="114">
        <f t="shared" si="16"/>
        <v>0.62573885150431607</v>
      </c>
      <c r="AA39" s="113">
        <f t="shared" si="11"/>
        <v>619387</v>
      </c>
      <c r="AB39" s="114">
        <f t="shared" si="17"/>
        <v>0.36468573898103701</v>
      </c>
      <c r="AC39" s="113">
        <f t="shared" si="12"/>
        <v>443376</v>
      </c>
      <c r="AD39" s="114">
        <f t="shared" si="18"/>
        <v>0.26105311252327906</v>
      </c>
      <c r="AE39" s="113">
        <f t="shared" si="13"/>
        <v>0</v>
      </c>
      <c r="AF39" s="114">
        <f t="shared" si="19"/>
        <v>0</v>
      </c>
      <c r="AG39" s="113">
        <f t="shared" si="14"/>
        <v>0</v>
      </c>
      <c r="AH39" s="114">
        <f t="shared" si="20"/>
        <v>0</v>
      </c>
      <c r="AK39" s="190"/>
    </row>
    <row r="40" spans="9:37" ht="24.95" customHeight="1">
      <c r="I40" s="130" t="s">
        <v>109</v>
      </c>
      <c r="J40" s="131"/>
      <c r="K40" s="112">
        <v>0</v>
      </c>
      <c r="L40" s="112">
        <v>43695</v>
      </c>
      <c r="M40" s="112">
        <v>77528</v>
      </c>
      <c r="N40" s="112">
        <v>57580</v>
      </c>
      <c r="O40" s="112">
        <v>40985</v>
      </c>
      <c r="P40" s="112">
        <v>139847</v>
      </c>
      <c r="Q40" s="112"/>
      <c r="R40" s="112"/>
      <c r="S40" s="112"/>
      <c r="T40" s="112"/>
      <c r="U40" s="112"/>
      <c r="V40" s="112"/>
      <c r="X40" s="113">
        <v>771823</v>
      </c>
      <c r="Y40" s="113">
        <f t="shared" si="15"/>
        <v>359635</v>
      </c>
      <c r="Z40" s="114">
        <f t="shared" si="16"/>
        <v>0.46595527731098968</v>
      </c>
      <c r="AA40" s="113">
        <f t="shared" si="11"/>
        <v>121223</v>
      </c>
      <c r="AB40" s="114">
        <f t="shared" si="17"/>
        <v>0.15706062141190402</v>
      </c>
      <c r="AC40" s="113">
        <f t="shared" si="12"/>
        <v>238412</v>
      </c>
      <c r="AD40" s="114">
        <f t="shared" si="18"/>
        <v>0.30889465589908566</v>
      </c>
      <c r="AE40" s="113">
        <f t="shared" si="13"/>
        <v>0</v>
      </c>
      <c r="AF40" s="114">
        <f t="shared" si="19"/>
        <v>0</v>
      </c>
      <c r="AG40" s="113">
        <f t="shared" si="14"/>
        <v>0</v>
      </c>
      <c r="AH40" s="114">
        <f t="shared" si="20"/>
        <v>0</v>
      </c>
      <c r="AK40" s="190"/>
    </row>
    <row r="41" spans="9:37" ht="24.95" customHeight="1">
      <c r="I41" s="304" t="s">
        <v>33</v>
      </c>
      <c r="J41" s="305"/>
      <c r="K41" s="115">
        <f>SUM(K34:K40)</f>
        <v>677391</v>
      </c>
      <c r="L41" s="115">
        <f t="shared" ref="L41:V41" si="21">SUM(L34:L40)</f>
        <v>1157262</v>
      </c>
      <c r="M41" s="115">
        <f t="shared" si="21"/>
        <v>2810972</v>
      </c>
      <c r="N41" s="115">
        <f t="shared" si="21"/>
        <v>2152609</v>
      </c>
      <c r="O41" s="115">
        <f t="shared" si="21"/>
        <v>2809398</v>
      </c>
      <c r="P41" s="115">
        <f t="shared" si="21"/>
        <v>2175854</v>
      </c>
      <c r="Q41" s="115">
        <f t="shared" si="21"/>
        <v>0</v>
      </c>
      <c r="R41" s="115">
        <f t="shared" si="21"/>
        <v>0</v>
      </c>
      <c r="S41" s="115">
        <f t="shared" si="21"/>
        <v>0</v>
      </c>
      <c r="T41" s="115">
        <f t="shared" si="21"/>
        <v>0</v>
      </c>
      <c r="U41" s="115">
        <f t="shared" si="21"/>
        <v>0</v>
      </c>
      <c r="V41" s="115">
        <f t="shared" si="21"/>
        <v>0</v>
      </c>
      <c r="X41" s="115">
        <f>SUM(X34:X40)</f>
        <v>22386025</v>
      </c>
      <c r="Y41" s="113">
        <f>SUM(Y34:Y40)</f>
        <v>11783486</v>
      </c>
      <c r="Z41" s="114">
        <f t="shared" si="16"/>
        <v>0.52637688021879725</v>
      </c>
      <c r="AA41" s="113">
        <f>SUM(AA34:AA40)</f>
        <v>4645625</v>
      </c>
      <c r="AB41" s="114">
        <f t="shared" si="17"/>
        <v>0.20752344375564666</v>
      </c>
      <c r="AC41" s="113">
        <f>SUM(AC34:AC40)</f>
        <v>7137861</v>
      </c>
      <c r="AD41" s="114">
        <f t="shared" si="18"/>
        <v>0.31885343646315056</v>
      </c>
      <c r="AE41" s="113">
        <f>SUM(AE34:AE40)</f>
        <v>0</v>
      </c>
      <c r="AF41" s="114">
        <f t="shared" si="19"/>
        <v>0</v>
      </c>
      <c r="AG41" s="113">
        <f>SUM(AG34:AG40)</f>
        <v>0</v>
      </c>
      <c r="AH41" s="114">
        <f t="shared" si="20"/>
        <v>0</v>
      </c>
      <c r="AK41" s="190"/>
    </row>
    <row r="42" spans="9:37" ht="24.95" customHeight="1"/>
    <row r="43" spans="9:37" ht="24.95" customHeight="1">
      <c r="I43" s="300" t="s">
        <v>91</v>
      </c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110"/>
    </row>
    <row r="44" spans="9:37" ht="24.95" customHeight="1">
      <c r="I44" s="275" t="s">
        <v>10</v>
      </c>
      <c r="J44" s="276"/>
      <c r="K44" s="104" t="s">
        <v>69</v>
      </c>
      <c r="L44" s="104" t="s">
        <v>70</v>
      </c>
      <c r="M44" s="104" t="s">
        <v>71</v>
      </c>
      <c r="N44" s="104" t="s">
        <v>72</v>
      </c>
      <c r="O44" s="104" t="s">
        <v>73</v>
      </c>
      <c r="P44" s="104" t="s">
        <v>74</v>
      </c>
      <c r="Q44" s="104" t="s">
        <v>75</v>
      </c>
      <c r="R44" s="104" t="s">
        <v>76</v>
      </c>
      <c r="S44" s="104" t="s">
        <v>77</v>
      </c>
      <c r="T44" s="104" t="s">
        <v>78</v>
      </c>
      <c r="U44" s="104" t="s">
        <v>79</v>
      </c>
      <c r="V44" s="104" t="s">
        <v>80</v>
      </c>
      <c r="X44" s="136" t="s">
        <v>117</v>
      </c>
      <c r="Y44" s="136" t="s">
        <v>123</v>
      </c>
      <c r="Z44" s="111" t="s">
        <v>103</v>
      </c>
      <c r="AA44" s="302" t="s">
        <v>81</v>
      </c>
      <c r="AB44" s="303"/>
      <c r="AC44" s="302" t="s">
        <v>82</v>
      </c>
      <c r="AD44" s="303"/>
      <c r="AE44" s="302" t="s">
        <v>83</v>
      </c>
      <c r="AF44" s="303"/>
      <c r="AG44" s="302" t="s">
        <v>104</v>
      </c>
      <c r="AH44" s="303"/>
    </row>
    <row r="45" spans="9:37" ht="24.95" customHeight="1">
      <c r="I45" s="130" t="s">
        <v>84</v>
      </c>
      <c r="J45" s="180"/>
      <c r="K45" s="112">
        <v>305661</v>
      </c>
      <c r="L45" s="112">
        <v>268152</v>
      </c>
      <c r="M45" s="112">
        <v>264160</v>
      </c>
      <c r="N45" s="112">
        <v>269147</v>
      </c>
      <c r="O45" s="112">
        <v>350423</v>
      </c>
      <c r="P45" s="112">
        <v>268235</v>
      </c>
      <c r="Q45" s="112"/>
      <c r="R45" s="112"/>
      <c r="S45" s="112"/>
      <c r="T45" s="112"/>
      <c r="U45" s="112"/>
      <c r="V45" s="112"/>
      <c r="X45" s="113">
        <v>3426605</v>
      </c>
      <c r="Y45" s="113">
        <f>AA45+AC45+AE45+AG45</f>
        <v>1725778</v>
      </c>
      <c r="Z45" s="114">
        <f>Y45/X45</f>
        <v>0.50364077563652654</v>
      </c>
      <c r="AA45" s="113">
        <f t="shared" ref="AA45:AA51" si="22">K45+L45+M45</f>
        <v>837973</v>
      </c>
      <c r="AB45" s="114">
        <f>AA45/$X45</f>
        <v>0.24454905073680799</v>
      </c>
      <c r="AC45" s="113">
        <f t="shared" ref="AC45:AC51" si="23">N45+O45+P45</f>
        <v>887805</v>
      </c>
      <c r="AD45" s="114">
        <f>AC45/$X45</f>
        <v>0.25909172489971855</v>
      </c>
      <c r="AE45" s="113">
        <f t="shared" ref="AE45:AE51" si="24">Q45+R45+S45</f>
        <v>0</v>
      </c>
      <c r="AF45" s="114">
        <f>AE45/$X45</f>
        <v>0</v>
      </c>
      <c r="AG45" s="113">
        <f t="shared" ref="AG45:AG51" si="25">T45+U45+V45</f>
        <v>0</v>
      </c>
      <c r="AH45" s="114">
        <f>AG45/$X45</f>
        <v>0</v>
      </c>
    </row>
    <row r="46" spans="9:37" ht="24.95" customHeight="1">
      <c r="I46" s="130" t="s">
        <v>85</v>
      </c>
      <c r="J46" s="180"/>
      <c r="K46" s="112">
        <v>19359</v>
      </c>
      <c r="L46" s="112">
        <v>161605</v>
      </c>
      <c r="M46" s="112">
        <v>90205</v>
      </c>
      <c r="N46" s="112">
        <v>89969</v>
      </c>
      <c r="O46" s="112">
        <v>89792</v>
      </c>
      <c r="P46" s="112">
        <v>73784</v>
      </c>
      <c r="Q46" s="112"/>
      <c r="R46" s="112"/>
      <c r="S46" s="112"/>
      <c r="T46" s="112"/>
      <c r="U46" s="112"/>
      <c r="V46" s="112"/>
      <c r="X46" s="113">
        <v>847072</v>
      </c>
      <c r="Y46" s="113">
        <f t="shared" ref="Y46:Y51" si="26">AA46+AC46+AE46+AG46</f>
        <v>524714</v>
      </c>
      <c r="Z46" s="114">
        <f t="shared" ref="Z46:Z52" si="27">Y46/X46</f>
        <v>0.61944439197612478</v>
      </c>
      <c r="AA46" s="113">
        <f t="shared" si="22"/>
        <v>271169</v>
      </c>
      <c r="AB46" s="114">
        <f t="shared" ref="AB46:AB52" si="28">AA46/$X46</f>
        <v>0.32012508972082654</v>
      </c>
      <c r="AC46" s="113">
        <f t="shared" si="23"/>
        <v>253545</v>
      </c>
      <c r="AD46" s="114">
        <f t="shared" ref="AD46:AD52" si="29">AC46/$X46</f>
        <v>0.29931930225529824</v>
      </c>
      <c r="AE46" s="113">
        <f t="shared" si="24"/>
        <v>0</v>
      </c>
      <c r="AF46" s="114">
        <f t="shared" ref="AF46:AF52" si="30">AE46/$X46</f>
        <v>0</v>
      </c>
      <c r="AG46" s="113">
        <f t="shared" si="25"/>
        <v>0</v>
      </c>
      <c r="AH46" s="114">
        <f t="shared" ref="AH46:AH52" si="31">AG46/$X46</f>
        <v>0</v>
      </c>
      <c r="AK46" s="190"/>
    </row>
    <row r="47" spans="9:37" ht="24.95" customHeight="1">
      <c r="I47" s="130" t="s">
        <v>86</v>
      </c>
      <c r="J47" s="180"/>
      <c r="K47" s="112">
        <v>98062</v>
      </c>
      <c r="L47" s="112">
        <v>57073</v>
      </c>
      <c r="M47" s="112">
        <v>54222</v>
      </c>
      <c r="N47" s="112">
        <v>53847</v>
      </c>
      <c r="O47" s="112">
        <v>53662</v>
      </c>
      <c r="P47" s="112">
        <v>55559</v>
      </c>
      <c r="Q47" s="112"/>
      <c r="R47" s="112"/>
      <c r="S47" s="112"/>
      <c r="T47" s="112"/>
      <c r="U47" s="112"/>
      <c r="V47" s="112"/>
      <c r="X47" s="113">
        <v>861810</v>
      </c>
      <c r="Y47" s="113">
        <f t="shared" si="26"/>
        <v>372425</v>
      </c>
      <c r="Z47" s="114">
        <f t="shared" si="27"/>
        <v>0.43214281570183682</v>
      </c>
      <c r="AA47" s="113">
        <f t="shared" si="22"/>
        <v>209357</v>
      </c>
      <c r="AB47" s="114">
        <f t="shared" si="28"/>
        <v>0.24292709529942794</v>
      </c>
      <c r="AC47" s="113">
        <f t="shared" si="23"/>
        <v>163068</v>
      </c>
      <c r="AD47" s="114">
        <f t="shared" si="29"/>
        <v>0.18921572040240889</v>
      </c>
      <c r="AE47" s="113">
        <f t="shared" si="24"/>
        <v>0</v>
      </c>
      <c r="AF47" s="114">
        <f t="shared" si="30"/>
        <v>0</v>
      </c>
      <c r="AG47" s="113">
        <f t="shared" si="25"/>
        <v>0</v>
      </c>
      <c r="AH47" s="114">
        <f t="shared" si="31"/>
        <v>0</v>
      </c>
      <c r="AK47" s="190"/>
    </row>
    <row r="48" spans="9:37" ht="24.95" customHeight="1">
      <c r="I48" s="130" t="s">
        <v>87</v>
      </c>
      <c r="J48" s="180"/>
      <c r="K48" s="112">
        <v>128989</v>
      </c>
      <c r="L48" s="112">
        <v>149094</v>
      </c>
      <c r="M48" s="112">
        <v>217050</v>
      </c>
      <c r="N48" s="112">
        <v>194996</v>
      </c>
      <c r="O48" s="112">
        <v>468807</v>
      </c>
      <c r="P48" s="112">
        <v>212612</v>
      </c>
      <c r="Q48" s="112"/>
      <c r="R48" s="112"/>
      <c r="S48" s="112"/>
      <c r="T48" s="112"/>
      <c r="U48" s="112"/>
      <c r="V48" s="112"/>
      <c r="X48" s="113">
        <v>1918104</v>
      </c>
      <c r="Y48" s="113">
        <f t="shared" si="26"/>
        <v>1371548</v>
      </c>
      <c r="Z48" s="114">
        <f t="shared" si="27"/>
        <v>0.71505403252378386</v>
      </c>
      <c r="AA48" s="113">
        <f t="shared" si="22"/>
        <v>495133</v>
      </c>
      <c r="AB48" s="114">
        <f t="shared" si="28"/>
        <v>0.2581366808056289</v>
      </c>
      <c r="AC48" s="113">
        <f t="shared" si="23"/>
        <v>876415</v>
      </c>
      <c r="AD48" s="114">
        <f t="shared" si="29"/>
        <v>0.45691735171815501</v>
      </c>
      <c r="AE48" s="113">
        <f t="shared" si="24"/>
        <v>0</v>
      </c>
      <c r="AF48" s="114">
        <f t="shared" si="30"/>
        <v>0</v>
      </c>
      <c r="AG48" s="113">
        <f t="shared" si="25"/>
        <v>0</v>
      </c>
      <c r="AH48" s="114">
        <f t="shared" si="31"/>
        <v>0</v>
      </c>
      <c r="AK48" s="190"/>
    </row>
    <row r="49" spans="9:37" ht="24.95" customHeight="1">
      <c r="I49" s="130" t="s">
        <v>88</v>
      </c>
      <c r="J49" s="180"/>
      <c r="K49" s="112">
        <v>80602</v>
      </c>
      <c r="L49" s="112">
        <v>75255</v>
      </c>
      <c r="M49" s="112">
        <v>92028</v>
      </c>
      <c r="N49" s="112">
        <v>78253</v>
      </c>
      <c r="O49" s="112">
        <v>138456</v>
      </c>
      <c r="P49" s="112">
        <v>136156</v>
      </c>
      <c r="Q49" s="112"/>
      <c r="R49" s="112"/>
      <c r="S49" s="112"/>
      <c r="T49" s="112"/>
      <c r="U49" s="112"/>
      <c r="V49" s="112"/>
      <c r="X49" s="113">
        <v>1534935</v>
      </c>
      <c r="Y49" s="113">
        <f t="shared" si="26"/>
        <v>600750</v>
      </c>
      <c r="Z49" s="114">
        <f t="shared" si="27"/>
        <v>0.39138465146732598</v>
      </c>
      <c r="AA49" s="113">
        <f t="shared" si="22"/>
        <v>247885</v>
      </c>
      <c r="AB49" s="114">
        <f t="shared" si="28"/>
        <v>0.16149543791756654</v>
      </c>
      <c r="AC49" s="113">
        <f t="shared" si="23"/>
        <v>352865</v>
      </c>
      <c r="AD49" s="114">
        <f t="shared" si="29"/>
        <v>0.22988921354975944</v>
      </c>
      <c r="AE49" s="113">
        <f t="shared" si="24"/>
        <v>0</v>
      </c>
      <c r="AF49" s="114">
        <f t="shared" si="30"/>
        <v>0</v>
      </c>
      <c r="AG49" s="113">
        <f t="shared" si="25"/>
        <v>0</v>
      </c>
      <c r="AH49" s="114">
        <f t="shared" si="31"/>
        <v>0</v>
      </c>
      <c r="AK49" s="190"/>
    </row>
    <row r="50" spans="9:37" ht="24.95" customHeight="1">
      <c r="I50" s="130" t="s">
        <v>89</v>
      </c>
      <c r="J50" s="180"/>
      <c r="K50" s="112">
        <v>44718</v>
      </c>
      <c r="L50" s="112">
        <v>44190</v>
      </c>
      <c r="M50" s="112">
        <v>41290</v>
      </c>
      <c r="N50" s="112">
        <v>49186</v>
      </c>
      <c r="O50" s="112">
        <v>59003</v>
      </c>
      <c r="P50" s="112">
        <v>50954</v>
      </c>
      <c r="Q50" s="112"/>
      <c r="R50" s="112"/>
      <c r="S50" s="112"/>
      <c r="T50" s="112"/>
      <c r="U50" s="112"/>
      <c r="V50" s="112"/>
      <c r="X50" s="113">
        <v>586619</v>
      </c>
      <c r="Y50" s="113">
        <f t="shared" si="26"/>
        <v>289341</v>
      </c>
      <c r="Z50" s="114">
        <f t="shared" si="27"/>
        <v>0.49323496170427483</v>
      </c>
      <c r="AA50" s="113">
        <f t="shared" si="22"/>
        <v>130198</v>
      </c>
      <c r="AB50" s="114">
        <f t="shared" si="28"/>
        <v>0.22194644223934104</v>
      </c>
      <c r="AC50" s="113">
        <f t="shared" si="23"/>
        <v>159143</v>
      </c>
      <c r="AD50" s="114">
        <f t="shared" si="29"/>
        <v>0.27128851946493382</v>
      </c>
      <c r="AE50" s="113">
        <f t="shared" si="24"/>
        <v>0</v>
      </c>
      <c r="AF50" s="114">
        <f t="shared" si="30"/>
        <v>0</v>
      </c>
      <c r="AG50" s="113">
        <f t="shared" si="25"/>
        <v>0</v>
      </c>
      <c r="AH50" s="114">
        <f t="shared" si="31"/>
        <v>0</v>
      </c>
      <c r="AK50" s="190"/>
    </row>
    <row r="51" spans="9:37" ht="24.95" customHeight="1">
      <c r="I51" s="130" t="s">
        <v>109</v>
      </c>
      <c r="J51" s="180"/>
      <c r="K51" s="112">
        <v>0</v>
      </c>
      <c r="L51" s="112">
        <v>4704</v>
      </c>
      <c r="M51" s="112">
        <v>1704</v>
      </c>
      <c r="N51" s="112">
        <v>8224</v>
      </c>
      <c r="O51" s="112">
        <v>8225</v>
      </c>
      <c r="P51" s="112">
        <v>20591</v>
      </c>
      <c r="Q51" s="112"/>
      <c r="R51" s="112"/>
      <c r="S51" s="112"/>
      <c r="T51" s="112"/>
      <c r="U51" s="112"/>
      <c r="V51" s="112"/>
      <c r="X51" s="113">
        <v>80437</v>
      </c>
      <c r="Y51" s="113">
        <f t="shared" si="26"/>
        <v>43448</v>
      </c>
      <c r="Z51" s="114">
        <f t="shared" si="27"/>
        <v>0.5401494337183137</v>
      </c>
      <c r="AA51" s="113">
        <f t="shared" si="22"/>
        <v>6408</v>
      </c>
      <c r="AB51" s="114">
        <f t="shared" si="28"/>
        <v>7.9664830861419497E-2</v>
      </c>
      <c r="AC51" s="113">
        <f t="shared" si="23"/>
        <v>37040</v>
      </c>
      <c r="AD51" s="114">
        <f t="shared" si="29"/>
        <v>0.46048460285689424</v>
      </c>
      <c r="AE51" s="113">
        <f t="shared" si="24"/>
        <v>0</v>
      </c>
      <c r="AF51" s="114">
        <f t="shared" si="30"/>
        <v>0</v>
      </c>
      <c r="AG51" s="113">
        <f t="shared" si="25"/>
        <v>0</v>
      </c>
      <c r="AH51" s="114">
        <f t="shared" si="31"/>
        <v>0</v>
      </c>
      <c r="AK51" s="190"/>
    </row>
    <row r="52" spans="9:37" ht="24.95" customHeight="1">
      <c r="I52" s="304" t="s">
        <v>33</v>
      </c>
      <c r="J52" s="305"/>
      <c r="K52" s="115">
        <f>SUM(K45:K51)</f>
        <v>677391</v>
      </c>
      <c r="L52" s="115">
        <f t="shared" ref="L52:V52" si="32">SUM(L45:L51)</f>
        <v>760073</v>
      </c>
      <c r="M52" s="115">
        <f t="shared" si="32"/>
        <v>760659</v>
      </c>
      <c r="N52" s="115">
        <f t="shared" si="32"/>
        <v>743622</v>
      </c>
      <c r="O52" s="115">
        <f t="shared" si="32"/>
        <v>1168368</v>
      </c>
      <c r="P52" s="115">
        <f t="shared" si="32"/>
        <v>817891</v>
      </c>
      <c r="Q52" s="115">
        <f t="shared" si="32"/>
        <v>0</v>
      </c>
      <c r="R52" s="115">
        <f t="shared" si="32"/>
        <v>0</v>
      </c>
      <c r="S52" s="115">
        <f t="shared" si="32"/>
        <v>0</v>
      </c>
      <c r="T52" s="115">
        <f t="shared" si="32"/>
        <v>0</v>
      </c>
      <c r="U52" s="115">
        <f t="shared" si="32"/>
        <v>0</v>
      </c>
      <c r="V52" s="115">
        <f t="shared" si="32"/>
        <v>0</v>
      </c>
      <c r="X52" s="115">
        <f>SUM(X45:X51)</f>
        <v>9255582</v>
      </c>
      <c r="Y52" s="113">
        <f>SUM(Y45:Y51)</f>
        <v>4928004</v>
      </c>
      <c r="Z52" s="114">
        <f t="shared" si="27"/>
        <v>0.53243588571739731</v>
      </c>
      <c r="AA52" s="113">
        <f>SUM(AA45:AA51)</f>
        <v>2198123</v>
      </c>
      <c r="AB52" s="114">
        <f t="shared" si="28"/>
        <v>0.23749160236492961</v>
      </c>
      <c r="AC52" s="113">
        <f>SUM(AC45:AC51)</f>
        <v>2729881</v>
      </c>
      <c r="AD52" s="114">
        <f t="shared" si="29"/>
        <v>0.29494428335246775</v>
      </c>
      <c r="AE52" s="113">
        <f>SUM(AE45:AE51)</f>
        <v>0</v>
      </c>
      <c r="AF52" s="114">
        <f t="shared" si="30"/>
        <v>0</v>
      </c>
      <c r="AG52" s="113">
        <f>SUM(AG45:AG51)</f>
        <v>0</v>
      </c>
      <c r="AH52" s="114">
        <f t="shared" si="31"/>
        <v>0</v>
      </c>
      <c r="AK52" s="190"/>
    </row>
    <row r="53" spans="9:37" ht="24.95" customHeight="1"/>
    <row r="54" spans="9:37" ht="24.95" customHeight="1">
      <c r="I54" s="300" t="s">
        <v>24</v>
      </c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110"/>
    </row>
    <row r="55" spans="9:37" ht="24.95" customHeight="1">
      <c r="I55" s="275" t="s">
        <v>10</v>
      </c>
      <c r="J55" s="276"/>
      <c r="K55" s="104" t="s">
        <v>69</v>
      </c>
      <c r="L55" s="104" t="s">
        <v>70</v>
      </c>
      <c r="M55" s="104" t="s">
        <v>71</v>
      </c>
      <c r="N55" s="104" t="s">
        <v>72</v>
      </c>
      <c r="O55" s="104" t="s">
        <v>73</v>
      </c>
      <c r="P55" s="104" t="s">
        <v>74</v>
      </c>
      <c r="Q55" s="104" t="s">
        <v>75</v>
      </c>
      <c r="R55" s="104" t="s">
        <v>76</v>
      </c>
      <c r="S55" s="104" t="s">
        <v>77</v>
      </c>
      <c r="T55" s="104" t="s">
        <v>78</v>
      </c>
      <c r="U55" s="104" t="s">
        <v>79</v>
      </c>
      <c r="V55" s="104" t="s">
        <v>80</v>
      </c>
      <c r="X55" s="136" t="s">
        <v>117</v>
      </c>
      <c r="Y55" s="136" t="s">
        <v>123</v>
      </c>
      <c r="Z55" s="111" t="s">
        <v>103</v>
      </c>
      <c r="AA55" s="302" t="s">
        <v>81</v>
      </c>
      <c r="AB55" s="303"/>
      <c r="AC55" s="302" t="s">
        <v>82</v>
      </c>
      <c r="AD55" s="303"/>
      <c r="AE55" s="302" t="s">
        <v>83</v>
      </c>
      <c r="AF55" s="303"/>
      <c r="AG55" s="302" t="s">
        <v>104</v>
      </c>
      <c r="AH55" s="303"/>
    </row>
    <row r="56" spans="9:37" ht="24.95" customHeight="1">
      <c r="I56" s="181" t="s">
        <v>84</v>
      </c>
      <c r="J56" s="180"/>
      <c r="K56" s="112">
        <v>0</v>
      </c>
      <c r="L56" s="112">
        <v>0</v>
      </c>
      <c r="M56" s="112">
        <v>0</v>
      </c>
      <c r="N56" s="112">
        <v>0</v>
      </c>
      <c r="O56" s="112">
        <v>72317</v>
      </c>
      <c r="P56" s="112">
        <v>187080</v>
      </c>
      <c r="Q56" s="112"/>
      <c r="R56" s="112"/>
      <c r="S56" s="112"/>
      <c r="T56" s="112"/>
      <c r="U56" s="112"/>
      <c r="V56" s="112"/>
      <c r="X56" s="113">
        <v>805000</v>
      </c>
      <c r="Y56" s="113">
        <f>AA56+AC56+AE56+AG56</f>
        <v>259397</v>
      </c>
      <c r="Z56" s="114">
        <f>Y56/X56</f>
        <v>0.32223229813664594</v>
      </c>
      <c r="AA56" s="113">
        <f t="shared" ref="AA56:AA62" si="33">K56+L56+M56</f>
        <v>0</v>
      </c>
      <c r="AB56" s="114">
        <f>AA56/$X56</f>
        <v>0</v>
      </c>
      <c r="AC56" s="113">
        <f t="shared" ref="AC56:AC62" si="34">N56+O56+P56</f>
        <v>259397</v>
      </c>
      <c r="AD56" s="114">
        <f>AC56/$X56</f>
        <v>0.32223229813664594</v>
      </c>
      <c r="AE56" s="113">
        <f t="shared" ref="AE56:AE62" si="35">Q56+R56+S56</f>
        <v>0</v>
      </c>
      <c r="AF56" s="114">
        <f>AE56/$X56</f>
        <v>0</v>
      </c>
      <c r="AG56" s="113">
        <f t="shared" ref="AG56:AG62" si="36">T56+U56+V56</f>
        <v>0</v>
      </c>
      <c r="AH56" s="114">
        <f>AG56/$X56</f>
        <v>0</v>
      </c>
    </row>
    <row r="57" spans="9:37" ht="24.95" customHeight="1">
      <c r="I57" s="181" t="s">
        <v>85</v>
      </c>
      <c r="J57" s="180"/>
      <c r="K57" s="112">
        <v>0</v>
      </c>
      <c r="L57" s="112">
        <v>0</v>
      </c>
      <c r="M57" s="112">
        <v>189000</v>
      </c>
      <c r="N57" s="112">
        <v>0</v>
      </c>
      <c r="O57" s="112">
        <v>20583</v>
      </c>
      <c r="P57" s="112">
        <v>9900</v>
      </c>
      <c r="Q57" s="112"/>
      <c r="R57" s="112"/>
      <c r="S57" s="112"/>
      <c r="T57" s="112"/>
      <c r="U57" s="112"/>
      <c r="V57" s="112"/>
      <c r="X57" s="113">
        <v>1054237</v>
      </c>
      <c r="Y57" s="113">
        <f t="shared" ref="Y57:Y62" si="37">AA57+AC57+AE57+AG57</f>
        <v>219483</v>
      </c>
      <c r="Z57" s="114">
        <f t="shared" ref="Z57:Z63" si="38">Y57/X57</f>
        <v>0.20819132699762957</v>
      </c>
      <c r="AA57" s="113">
        <f t="shared" si="33"/>
        <v>189000</v>
      </c>
      <c r="AB57" s="114">
        <f t="shared" ref="AB57:AB63" si="39">AA57/$X57</f>
        <v>0.17927657632961089</v>
      </c>
      <c r="AC57" s="113">
        <f t="shared" si="34"/>
        <v>30483</v>
      </c>
      <c r="AD57" s="114">
        <f t="shared" ref="AD57:AD63" si="40">AC57/$X57</f>
        <v>2.8914750668018671E-2</v>
      </c>
      <c r="AE57" s="113">
        <f t="shared" si="35"/>
        <v>0</v>
      </c>
      <c r="AF57" s="114">
        <f t="shared" ref="AF57:AF63" si="41">AE57/$X57</f>
        <v>0</v>
      </c>
      <c r="AG57" s="113">
        <f t="shared" si="36"/>
        <v>0</v>
      </c>
      <c r="AH57" s="114">
        <f t="shared" ref="AH57:AH63" si="42">AG57/$X57</f>
        <v>0</v>
      </c>
    </row>
    <row r="58" spans="9:37" ht="24.95" customHeight="1">
      <c r="I58" s="181" t="s">
        <v>86</v>
      </c>
      <c r="J58" s="180"/>
      <c r="K58" s="112">
        <v>0</v>
      </c>
      <c r="L58" s="112">
        <v>0</v>
      </c>
      <c r="M58" s="112">
        <v>0</v>
      </c>
      <c r="N58" s="112">
        <v>0</v>
      </c>
      <c r="O58" s="112">
        <v>21896</v>
      </c>
      <c r="P58" s="112">
        <v>50407</v>
      </c>
      <c r="Q58" s="112"/>
      <c r="R58" s="112"/>
      <c r="S58" s="112"/>
      <c r="T58" s="112"/>
      <c r="U58" s="112"/>
      <c r="V58" s="112"/>
      <c r="X58" s="113">
        <v>458729</v>
      </c>
      <c r="Y58" s="113">
        <f t="shared" si="37"/>
        <v>72303</v>
      </c>
      <c r="Z58" s="114">
        <f t="shared" si="38"/>
        <v>0.157615934462395</v>
      </c>
      <c r="AA58" s="113">
        <f t="shared" si="33"/>
        <v>0</v>
      </c>
      <c r="AB58" s="114">
        <f t="shared" si="39"/>
        <v>0</v>
      </c>
      <c r="AC58" s="113">
        <f t="shared" si="34"/>
        <v>72303</v>
      </c>
      <c r="AD58" s="114">
        <f t="shared" si="40"/>
        <v>0.157615934462395</v>
      </c>
      <c r="AE58" s="113">
        <f t="shared" si="35"/>
        <v>0</v>
      </c>
      <c r="AF58" s="114">
        <f t="shared" si="41"/>
        <v>0</v>
      </c>
      <c r="AG58" s="113">
        <f t="shared" si="36"/>
        <v>0</v>
      </c>
      <c r="AH58" s="114">
        <f t="shared" si="42"/>
        <v>0</v>
      </c>
    </row>
    <row r="59" spans="9:37" ht="24.95" customHeight="1">
      <c r="I59" s="181" t="s">
        <v>87</v>
      </c>
      <c r="J59" s="180"/>
      <c r="K59" s="112">
        <v>0</v>
      </c>
      <c r="L59" s="112">
        <v>0</v>
      </c>
      <c r="M59" s="112">
        <v>0</v>
      </c>
      <c r="N59" s="112">
        <v>0</v>
      </c>
      <c r="O59" s="112">
        <v>50298</v>
      </c>
      <c r="P59" s="112">
        <v>4650</v>
      </c>
      <c r="Q59" s="112"/>
      <c r="R59" s="112"/>
      <c r="S59" s="112"/>
      <c r="T59" s="112"/>
      <c r="U59" s="112"/>
      <c r="V59" s="112"/>
      <c r="X59" s="113">
        <v>575779</v>
      </c>
      <c r="Y59" s="113">
        <f t="shared" si="37"/>
        <v>54948</v>
      </c>
      <c r="Z59" s="114">
        <f t="shared" si="38"/>
        <v>9.5432448908348511E-2</v>
      </c>
      <c r="AA59" s="113">
        <f t="shared" si="33"/>
        <v>0</v>
      </c>
      <c r="AB59" s="114">
        <f t="shared" si="39"/>
        <v>0</v>
      </c>
      <c r="AC59" s="113">
        <f t="shared" si="34"/>
        <v>54948</v>
      </c>
      <c r="AD59" s="114">
        <f t="shared" si="40"/>
        <v>9.5432448908348511E-2</v>
      </c>
      <c r="AE59" s="113">
        <f t="shared" si="35"/>
        <v>0</v>
      </c>
      <c r="AF59" s="114">
        <f t="shared" si="41"/>
        <v>0</v>
      </c>
      <c r="AG59" s="113">
        <f t="shared" si="36"/>
        <v>0</v>
      </c>
      <c r="AH59" s="114">
        <f t="shared" si="42"/>
        <v>0</v>
      </c>
    </row>
    <row r="60" spans="9:37" ht="24.95" customHeight="1">
      <c r="I60" s="181" t="s">
        <v>88</v>
      </c>
      <c r="J60" s="180"/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/>
      <c r="R60" s="112"/>
      <c r="S60" s="112"/>
      <c r="T60" s="112"/>
      <c r="U60" s="112"/>
      <c r="V60" s="112"/>
      <c r="X60" s="113">
        <v>1275128</v>
      </c>
      <c r="Y60" s="113">
        <f t="shared" si="37"/>
        <v>0</v>
      </c>
      <c r="Z60" s="114">
        <f t="shared" si="38"/>
        <v>0</v>
      </c>
      <c r="AA60" s="113">
        <f t="shared" si="33"/>
        <v>0</v>
      </c>
      <c r="AB60" s="114">
        <f t="shared" si="39"/>
        <v>0</v>
      </c>
      <c r="AC60" s="113">
        <f t="shared" si="34"/>
        <v>0</v>
      </c>
      <c r="AD60" s="114">
        <f t="shared" si="40"/>
        <v>0</v>
      </c>
      <c r="AE60" s="113">
        <f t="shared" si="35"/>
        <v>0</v>
      </c>
      <c r="AF60" s="114">
        <f t="shared" si="41"/>
        <v>0</v>
      </c>
      <c r="AG60" s="113">
        <f t="shared" si="36"/>
        <v>0</v>
      </c>
      <c r="AH60" s="114">
        <f t="shared" si="42"/>
        <v>0</v>
      </c>
    </row>
    <row r="61" spans="9:37" ht="24.95" customHeight="1">
      <c r="I61" s="181" t="s">
        <v>89</v>
      </c>
      <c r="J61" s="180"/>
      <c r="K61" s="112">
        <v>0</v>
      </c>
      <c r="L61" s="112">
        <v>0</v>
      </c>
      <c r="M61" s="112">
        <v>0</v>
      </c>
      <c r="N61" s="112">
        <v>0</v>
      </c>
      <c r="O61" s="112">
        <v>19936</v>
      </c>
      <c r="P61" s="112">
        <v>73305</v>
      </c>
      <c r="Q61" s="112"/>
      <c r="R61" s="112"/>
      <c r="S61" s="112"/>
      <c r="T61" s="112"/>
      <c r="U61" s="112"/>
      <c r="V61" s="112"/>
      <c r="X61" s="113">
        <v>645340</v>
      </c>
      <c r="Y61" s="113">
        <f t="shared" si="37"/>
        <v>93241</v>
      </c>
      <c r="Z61" s="114">
        <f t="shared" si="38"/>
        <v>0.14448352806272663</v>
      </c>
      <c r="AA61" s="113">
        <f t="shared" si="33"/>
        <v>0</v>
      </c>
      <c r="AB61" s="114">
        <f t="shared" si="39"/>
        <v>0</v>
      </c>
      <c r="AC61" s="113">
        <f t="shared" si="34"/>
        <v>93241</v>
      </c>
      <c r="AD61" s="114">
        <f t="shared" si="40"/>
        <v>0.14448352806272663</v>
      </c>
      <c r="AE61" s="113">
        <f t="shared" si="35"/>
        <v>0</v>
      </c>
      <c r="AF61" s="114">
        <f t="shared" si="41"/>
        <v>0</v>
      </c>
      <c r="AG61" s="113">
        <f t="shared" si="36"/>
        <v>0</v>
      </c>
      <c r="AH61" s="114">
        <f t="shared" si="42"/>
        <v>0</v>
      </c>
    </row>
    <row r="62" spans="9:37" ht="24.95" customHeight="1">
      <c r="I62" s="181" t="s">
        <v>90</v>
      </c>
      <c r="J62" s="180"/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3766</v>
      </c>
      <c r="Q62" s="112"/>
      <c r="R62" s="112"/>
      <c r="S62" s="112"/>
      <c r="T62" s="112"/>
      <c r="U62" s="112"/>
      <c r="V62" s="112"/>
      <c r="X62" s="113">
        <v>86775</v>
      </c>
      <c r="Y62" s="113">
        <f t="shared" si="37"/>
        <v>3766</v>
      </c>
      <c r="Z62" s="114">
        <f t="shared" si="38"/>
        <v>4.3399596658023627E-2</v>
      </c>
      <c r="AA62" s="113">
        <f t="shared" si="33"/>
        <v>0</v>
      </c>
      <c r="AB62" s="114">
        <f t="shared" si="39"/>
        <v>0</v>
      </c>
      <c r="AC62" s="113">
        <f t="shared" si="34"/>
        <v>3766</v>
      </c>
      <c r="AD62" s="114">
        <f t="shared" si="40"/>
        <v>4.3399596658023627E-2</v>
      </c>
      <c r="AE62" s="113">
        <f t="shared" si="35"/>
        <v>0</v>
      </c>
      <c r="AF62" s="114">
        <f t="shared" si="41"/>
        <v>0</v>
      </c>
      <c r="AG62" s="113">
        <f t="shared" si="36"/>
        <v>0</v>
      </c>
      <c r="AH62" s="114">
        <f t="shared" si="42"/>
        <v>0</v>
      </c>
    </row>
    <row r="63" spans="9:37" ht="24.95" customHeight="1">
      <c r="I63" s="116" t="s">
        <v>33</v>
      </c>
      <c r="J63" s="117"/>
      <c r="K63" s="115">
        <f t="shared" ref="K63:V63" si="43">SUM(K56:K62)</f>
        <v>0</v>
      </c>
      <c r="L63" s="115">
        <f t="shared" si="43"/>
        <v>0</v>
      </c>
      <c r="M63" s="115">
        <f t="shared" si="43"/>
        <v>189000</v>
      </c>
      <c r="N63" s="115">
        <f t="shared" si="43"/>
        <v>0</v>
      </c>
      <c r="O63" s="115">
        <f t="shared" si="43"/>
        <v>185030</v>
      </c>
      <c r="P63" s="115">
        <f t="shared" si="43"/>
        <v>329108</v>
      </c>
      <c r="Q63" s="115">
        <f t="shared" si="43"/>
        <v>0</v>
      </c>
      <c r="R63" s="115">
        <f t="shared" si="43"/>
        <v>0</v>
      </c>
      <c r="S63" s="115">
        <f t="shared" si="43"/>
        <v>0</v>
      </c>
      <c r="T63" s="115">
        <f t="shared" si="43"/>
        <v>0</v>
      </c>
      <c r="U63" s="115">
        <f t="shared" si="43"/>
        <v>0</v>
      </c>
      <c r="V63" s="115">
        <f t="shared" si="43"/>
        <v>0</v>
      </c>
      <c r="X63" s="115">
        <f>SUM(X56:X62)</f>
        <v>4900988</v>
      </c>
      <c r="Y63" s="113">
        <f>SUM(Y56:Y62)</f>
        <v>703138</v>
      </c>
      <c r="Z63" s="114">
        <f t="shared" si="38"/>
        <v>0.14346862306130928</v>
      </c>
      <c r="AA63" s="113">
        <f>SUM(AA56:AA62)</f>
        <v>189000</v>
      </c>
      <c r="AB63" s="114">
        <f t="shared" si="39"/>
        <v>3.8563652879786685E-2</v>
      </c>
      <c r="AC63" s="113">
        <f>SUM(AC56:AC62)</f>
        <v>514138</v>
      </c>
      <c r="AD63" s="114">
        <f t="shared" si="40"/>
        <v>0.10490497018152259</v>
      </c>
      <c r="AE63" s="113">
        <f>SUM(AE56:AE62)</f>
        <v>0</v>
      </c>
      <c r="AF63" s="114">
        <f t="shared" si="41"/>
        <v>0</v>
      </c>
      <c r="AG63" s="113">
        <f>SUM(AG56:AG62)</f>
        <v>0</v>
      </c>
      <c r="AH63" s="114">
        <f t="shared" si="42"/>
        <v>0</v>
      </c>
    </row>
    <row r="67" spans="3:18">
      <c r="C67" s="149" t="s">
        <v>130</v>
      </c>
    </row>
    <row r="68" spans="3:18">
      <c r="Q68" s="190"/>
      <c r="R68" s="190"/>
    </row>
    <row r="69" spans="3:18">
      <c r="O69" s="190"/>
      <c r="Q69" s="190"/>
      <c r="R69" s="190"/>
    </row>
    <row r="70" spans="3:18">
      <c r="Q70" s="190"/>
      <c r="R70" s="190"/>
    </row>
    <row r="71" spans="3:18">
      <c r="Q71" s="190"/>
      <c r="R71" s="190"/>
    </row>
    <row r="72" spans="3:18">
      <c r="Q72" s="190"/>
      <c r="R72" s="190"/>
    </row>
    <row r="73" spans="3:18">
      <c r="R73" s="190"/>
    </row>
  </sheetData>
  <mergeCells count="32">
    <mergeCell ref="I43:AG43"/>
    <mergeCell ref="I44:J44"/>
    <mergeCell ref="AA44:AB44"/>
    <mergeCell ref="AC44:AD44"/>
    <mergeCell ref="C8:L10"/>
    <mergeCell ref="M8:N10"/>
    <mergeCell ref="C11:L11"/>
    <mergeCell ref="M11:N11"/>
    <mergeCell ref="I30:J30"/>
    <mergeCell ref="I21:AG21"/>
    <mergeCell ref="AE22:AF22"/>
    <mergeCell ref="AG22:AH22"/>
    <mergeCell ref="C13:M18"/>
    <mergeCell ref="I22:J22"/>
    <mergeCell ref="AA22:AB22"/>
    <mergeCell ref="AC22:AD22"/>
    <mergeCell ref="I32:AG32"/>
    <mergeCell ref="AC55:AD55"/>
    <mergeCell ref="I52:J52"/>
    <mergeCell ref="I55:J55"/>
    <mergeCell ref="AE55:AF55"/>
    <mergeCell ref="AG55:AH55"/>
    <mergeCell ref="I54:AG54"/>
    <mergeCell ref="AA55:AB55"/>
    <mergeCell ref="AE44:AF44"/>
    <mergeCell ref="AG44:AH44"/>
    <mergeCell ref="I33:J33"/>
    <mergeCell ref="AA33:AB33"/>
    <mergeCell ref="AC33:AD33"/>
    <mergeCell ref="AE33:AF33"/>
    <mergeCell ref="AG33:AH33"/>
    <mergeCell ref="I41:J4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N253"/>
  <sheetViews>
    <sheetView showGridLines="0" zoomScale="80" zoomScaleNormal="80" workbookViewId="0">
      <pane xSplit="4" ySplit="14" topLeftCell="E15" activePane="bottomRight" state="frozen"/>
      <selection pane="topRight" activeCell="E1" sqref="E1"/>
      <selection pane="bottomLeft" activeCell="A19" sqref="A19"/>
      <selection pane="bottomRight"/>
    </sheetView>
  </sheetViews>
  <sheetFormatPr baseColWidth="10" defaultColWidth="9.140625" defaultRowHeight="12.75"/>
  <cols>
    <col min="1" max="2" width="9.7109375" customWidth="1"/>
    <col min="3" max="3" width="36.5703125" bestFit="1" customWidth="1"/>
    <col min="4" max="4" width="41.7109375" style="1" customWidth="1"/>
    <col min="5" max="5" width="11.7109375" style="63" customWidth="1"/>
    <col min="6" max="14" width="15.7109375" style="63" customWidth="1"/>
    <col min="15" max="16" width="11.7109375" customWidth="1"/>
    <col min="17" max="17" width="10.7109375" customWidth="1"/>
    <col min="18" max="19" width="11.7109375" customWidth="1"/>
    <col min="20" max="20" width="10.7109375" customWidth="1"/>
    <col min="21" max="22" width="11.7109375" customWidth="1"/>
    <col min="23" max="23" width="10.7109375" customWidth="1"/>
    <col min="24" max="25" width="11.7109375" customWidth="1"/>
    <col min="26" max="26" width="10.7109375" customWidth="1"/>
    <col min="27" max="28" width="11.7109375" customWidth="1"/>
  </cols>
  <sheetData>
    <row r="1" spans="3:14">
      <c r="C1" s="1"/>
    </row>
    <row r="5" spans="3:14">
      <c r="C5" s="1"/>
    </row>
    <row r="7" spans="3:14" ht="13.5" thickBot="1">
      <c r="C7" s="100"/>
      <c r="D7" s="101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3:14" ht="20.25" customHeight="1" thickTop="1">
      <c r="C8" s="260" t="s">
        <v>269</v>
      </c>
      <c r="D8" s="260"/>
      <c r="E8" s="260"/>
      <c r="F8" s="260"/>
      <c r="G8" s="260"/>
      <c r="H8" s="260"/>
      <c r="I8" s="260"/>
      <c r="J8" s="260"/>
      <c r="K8" s="260"/>
      <c r="L8" s="260"/>
      <c r="M8" s="212"/>
      <c r="N8" s="260"/>
    </row>
    <row r="9" spans="3:14" ht="12.75" customHeight="1"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12"/>
      <c r="N9" s="260"/>
    </row>
    <row r="10" spans="3:14" ht="12.75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13"/>
      <c r="N10" s="261"/>
    </row>
    <row r="11" spans="3:14" ht="12.75" customHeight="1">
      <c r="C11" s="58"/>
      <c r="D11" s="242"/>
      <c r="E11" s="94"/>
      <c r="F11" s="94"/>
      <c r="G11" s="94"/>
      <c r="H11" s="94"/>
      <c r="I11" s="94"/>
      <c r="J11" s="94"/>
    </row>
    <row r="12" spans="3:14">
      <c r="C12" s="132"/>
    </row>
    <row r="14" spans="3:14" ht="68.25" customHeight="1">
      <c r="C14" s="316" t="s">
        <v>106</v>
      </c>
      <c r="D14" s="317"/>
      <c r="E14" s="318"/>
      <c r="F14" s="129" t="s">
        <v>95</v>
      </c>
      <c r="G14" s="129" t="s">
        <v>96</v>
      </c>
      <c r="H14" s="129" t="s">
        <v>97</v>
      </c>
      <c r="I14" s="129" t="s">
        <v>98</v>
      </c>
      <c r="J14" s="129" t="s">
        <v>92</v>
      </c>
      <c r="K14" s="129" t="s">
        <v>93</v>
      </c>
      <c r="L14" s="129" t="s">
        <v>94</v>
      </c>
      <c r="M14" s="129" t="s">
        <v>153</v>
      </c>
      <c r="N14" s="129" t="s">
        <v>33</v>
      </c>
    </row>
    <row r="15" spans="3:14" ht="12.75" customHeight="1">
      <c r="C15" s="307" t="s">
        <v>1</v>
      </c>
      <c r="D15" s="191" t="s">
        <v>157</v>
      </c>
      <c r="E15" s="197" t="s">
        <v>110</v>
      </c>
      <c r="F15" s="171">
        <v>0</v>
      </c>
      <c r="G15" s="171">
        <v>0</v>
      </c>
      <c r="H15" s="171">
        <v>27319</v>
      </c>
      <c r="I15" s="171">
        <v>0</v>
      </c>
      <c r="J15" s="171">
        <v>0</v>
      </c>
      <c r="K15" s="171">
        <v>14200</v>
      </c>
      <c r="L15" s="171">
        <v>0</v>
      </c>
      <c r="M15" s="171">
        <v>0</v>
      </c>
      <c r="N15" s="183">
        <v>41519</v>
      </c>
    </row>
    <row r="16" spans="3:14">
      <c r="C16" s="308"/>
      <c r="D16" s="192"/>
      <c r="E16" s="197" t="s">
        <v>127</v>
      </c>
      <c r="F16" s="171">
        <v>0</v>
      </c>
      <c r="G16" s="171">
        <v>0</v>
      </c>
      <c r="H16" s="171">
        <v>27318</v>
      </c>
      <c r="I16" s="171">
        <v>0</v>
      </c>
      <c r="J16" s="171">
        <v>0</v>
      </c>
      <c r="K16" s="171">
        <v>14200</v>
      </c>
      <c r="L16" s="171">
        <v>0</v>
      </c>
      <c r="M16" s="171">
        <v>0</v>
      </c>
      <c r="N16" s="183">
        <v>41518</v>
      </c>
    </row>
    <row r="17" spans="3:14">
      <c r="C17" s="308"/>
      <c r="D17" s="193"/>
      <c r="E17" s="197" t="s">
        <v>247</v>
      </c>
      <c r="F17" s="172" t="s">
        <v>118</v>
      </c>
      <c r="G17" s="172" t="s">
        <v>118</v>
      </c>
      <c r="H17" s="172">
        <v>1</v>
      </c>
      <c r="I17" s="172" t="s">
        <v>118</v>
      </c>
      <c r="J17" s="172" t="s">
        <v>118</v>
      </c>
      <c r="K17" s="172">
        <v>1</v>
      </c>
      <c r="L17" s="172" t="s">
        <v>118</v>
      </c>
      <c r="M17" s="172" t="s">
        <v>118</v>
      </c>
      <c r="N17" s="184">
        <v>0.99997591464148949</v>
      </c>
    </row>
    <row r="18" spans="3:14" ht="12.75" customHeight="1">
      <c r="C18" s="308"/>
      <c r="D18" s="191" t="s">
        <v>158</v>
      </c>
      <c r="E18" s="171" t="s">
        <v>110</v>
      </c>
      <c r="F18" s="171">
        <v>0</v>
      </c>
      <c r="G18" s="171">
        <v>0</v>
      </c>
      <c r="H18" s="171">
        <v>0</v>
      </c>
      <c r="I18" s="171">
        <v>23760</v>
      </c>
      <c r="J18" s="171">
        <v>0</v>
      </c>
      <c r="K18" s="171">
        <v>9110</v>
      </c>
      <c r="L18" s="171">
        <v>0</v>
      </c>
      <c r="M18" s="171">
        <v>0</v>
      </c>
      <c r="N18" s="183">
        <v>32870</v>
      </c>
    </row>
    <row r="19" spans="3:14">
      <c r="C19" s="308"/>
      <c r="D19" s="192"/>
      <c r="E19" s="171" t="s">
        <v>127</v>
      </c>
      <c r="F19" s="171">
        <v>0</v>
      </c>
      <c r="G19" s="171">
        <v>0</v>
      </c>
      <c r="H19" s="171">
        <v>0</v>
      </c>
      <c r="I19" s="171">
        <v>23760</v>
      </c>
      <c r="J19" s="171">
        <v>0</v>
      </c>
      <c r="K19" s="171">
        <v>9110</v>
      </c>
      <c r="L19" s="171">
        <v>0</v>
      </c>
      <c r="M19" s="171">
        <v>0</v>
      </c>
      <c r="N19" s="183">
        <v>32870</v>
      </c>
    </row>
    <row r="20" spans="3:14">
      <c r="C20" s="308"/>
      <c r="D20" s="193"/>
      <c r="E20" s="172" t="s">
        <v>247</v>
      </c>
      <c r="F20" s="172" t="s">
        <v>118</v>
      </c>
      <c r="G20" s="172" t="s">
        <v>118</v>
      </c>
      <c r="H20" s="172" t="s">
        <v>118</v>
      </c>
      <c r="I20" s="172">
        <v>1</v>
      </c>
      <c r="J20" s="172" t="s">
        <v>118</v>
      </c>
      <c r="K20" s="172">
        <v>1</v>
      </c>
      <c r="L20" s="172" t="s">
        <v>118</v>
      </c>
      <c r="M20" s="172" t="s">
        <v>118</v>
      </c>
      <c r="N20" s="184">
        <v>1</v>
      </c>
    </row>
    <row r="21" spans="3:14" ht="12.75" customHeight="1">
      <c r="C21" s="308"/>
      <c r="D21" s="191" t="s">
        <v>159</v>
      </c>
      <c r="E21" s="171" t="s">
        <v>110</v>
      </c>
      <c r="F21" s="171">
        <v>0</v>
      </c>
      <c r="G21" s="171">
        <v>0</v>
      </c>
      <c r="H21" s="171">
        <v>43993</v>
      </c>
      <c r="I21" s="171">
        <v>0</v>
      </c>
      <c r="J21" s="171">
        <v>0</v>
      </c>
      <c r="K21" s="171">
        <v>9620</v>
      </c>
      <c r="L21" s="171">
        <v>0</v>
      </c>
      <c r="M21" s="171">
        <v>0</v>
      </c>
      <c r="N21" s="183">
        <v>53613</v>
      </c>
    </row>
    <row r="22" spans="3:14">
      <c r="C22" s="308"/>
      <c r="D22" s="192"/>
      <c r="E22" s="171" t="s">
        <v>127</v>
      </c>
      <c r="F22" s="171">
        <v>0</v>
      </c>
      <c r="G22" s="171">
        <v>0</v>
      </c>
      <c r="H22" s="171">
        <v>43993</v>
      </c>
      <c r="I22" s="171">
        <v>0</v>
      </c>
      <c r="J22" s="171">
        <v>0</v>
      </c>
      <c r="K22" s="171">
        <v>9620</v>
      </c>
      <c r="L22" s="171">
        <v>0</v>
      </c>
      <c r="M22" s="171">
        <v>0</v>
      </c>
      <c r="N22" s="183">
        <v>53613</v>
      </c>
    </row>
    <row r="23" spans="3:14">
      <c r="C23" s="308"/>
      <c r="D23" s="193"/>
      <c r="E23" s="172" t="s">
        <v>247</v>
      </c>
      <c r="F23" s="172" t="s">
        <v>118</v>
      </c>
      <c r="G23" s="172" t="s">
        <v>118</v>
      </c>
      <c r="H23" s="172">
        <v>1</v>
      </c>
      <c r="I23" s="172" t="s">
        <v>118</v>
      </c>
      <c r="J23" s="172" t="s">
        <v>118</v>
      </c>
      <c r="K23" s="172">
        <v>1</v>
      </c>
      <c r="L23" s="172" t="s">
        <v>118</v>
      </c>
      <c r="M23" s="172" t="s">
        <v>118</v>
      </c>
      <c r="N23" s="184">
        <v>1</v>
      </c>
    </row>
    <row r="24" spans="3:14">
      <c r="C24" s="308"/>
      <c r="D24" s="191" t="s">
        <v>160</v>
      </c>
      <c r="E24" s="171" t="s">
        <v>110</v>
      </c>
      <c r="F24" s="171">
        <v>7166129</v>
      </c>
      <c r="G24" s="171">
        <v>2420052</v>
      </c>
      <c r="H24" s="171">
        <v>2179082</v>
      </c>
      <c r="I24" s="171">
        <v>2417749</v>
      </c>
      <c r="J24" s="171">
        <v>2857427</v>
      </c>
      <c r="K24" s="171">
        <v>1134089</v>
      </c>
      <c r="L24" s="171">
        <v>683697</v>
      </c>
      <c r="M24" s="171">
        <v>269727</v>
      </c>
      <c r="N24" s="183">
        <v>19127952</v>
      </c>
    </row>
    <row r="25" spans="3:14">
      <c r="C25" s="308"/>
      <c r="D25" s="192"/>
      <c r="E25" s="171" t="s">
        <v>127</v>
      </c>
      <c r="F25" s="171">
        <v>7166128</v>
      </c>
      <c r="G25" s="171">
        <v>2420052</v>
      </c>
      <c r="H25" s="171">
        <v>2179079</v>
      </c>
      <c r="I25" s="171">
        <v>2417749</v>
      </c>
      <c r="J25" s="171">
        <v>2857427</v>
      </c>
      <c r="K25" s="171">
        <v>1134089</v>
      </c>
      <c r="L25" s="171">
        <v>683696</v>
      </c>
      <c r="M25" s="171">
        <v>269727</v>
      </c>
      <c r="N25" s="183">
        <v>19127947</v>
      </c>
    </row>
    <row r="26" spans="3:14">
      <c r="C26" s="308"/>
      <c r="D26" s="193"/>
      <c r="E26" s="172" t="s">
        <v>247</v>
      </c>
      <c r="F26" s="172">
        <v>1</v>
      </c>
      <c r="G26" s="172">
        <v>1</v>
      </c>
      <c r="H26" s="172">
        <v>1</v>
      </c>
      <c r="I26" s="172">
        <v>1</v>
      </c>
      <c r="J26" s="172">
        <v>1</v>
      </c>
      <c r="K26" s="172">
        <v>1</v>
      </c>
      <c r="L26" s="172">
        <v>1</v>
      </c>
      <c r="M26" s="172">
        <v>1</v>
      </c>
      <c r="N26" s="184">
        <v>0.99999973860243896</v>
      </c>
    </row>
    <row r="27" spans="3:14">
      <c r="C27" s="308"/>
      <c r="D27" s="191" t="s">
        <v>161</v>
      </c>
      <c r="E27" s="171" t="s">
        <v>110</v>
      </c>
      <c r="F27" s="171">
        <v>544856</v>
      </c>
      <c r="G27" s="171">
        <v>26868</v>
      </c>
      <c r="H27" s="171">
        <v>284960</v>
      </c>
      <c r="I27" s="171">
        <v>270038</v>
      </c>
      <c r="J27" s="171">
        <v>167864</v>
      </c>
      <c r="K27" s="171">
        <v>58370</v>
      </c>
      <c r="L27" s="171">
        <v>0</v>
      </c>
      <c r="M27" s="171">
        <v>45675</v>
      </c>
      <c r="N27" s="183">
        <v>1398631</v>
      </c>
    </row>
    <row r="28" spans="3:14">
      <c r="C28" s="308"/>
      <c r="D28" s="192"/>
      <c r="E28" s="171" t="s">
        <v>127</v>
      </c>
      <c r="F28" s="171">
        <v>544856</v>
      </c>
      <c r="G28" s="171">
        <v>26868</v>
      </c>
      <c r="H28" s="171">
        <v>284958</v>
      </c>
      <c r="I28" s="171">
        <v>270037</v>
      </c>
      <c r="J28" s="171">
        <v>167864</v>
      </c>
      <c r="K28" s="171">
        <v>58370</v>
      </c>
      <c r="L28" s="171">
        <v>0</v>
      </c>
      <c r="M28" s="171">
        <v>45675</v>
      </c>
      <c r="N28" s="183">
        <v>1398628</v>
      </c>
    </row>
    <row r="29" spans="3:14">
      <c r="C29" s="308"/>
      <c r="D29" s="193"/>
      <c r="E29" s="172" t="s">
        <v>247</v>
      </c>
      <c r="F29" s="172">
        <v>1</v>
      </c>
      <c r="G29" s="172">
        <v>1</v>
      </c>
      <c r="H29" s="172">
        <v>1</v>
      </c>
      <c r="I29" s="172">
        <v>1</v>
      </c>
      <c r="J29" s="172">
        <v>1</v>
      </c>
      <c r="K29" s="172">
        <v>1</v>
      </c>
      <c r="L29" s="172" t="s">
        <v>118</v>
      </c>
      <c r="M29" s="172">
        <v>1</v>
      </c>
      <c r="N29" s="184">
        <v>0.99999785504539795</v>
      </c>
    </row>
    <row r="30" spans="3:14">
      <c r="C30" s="308"/>
      <c r="D30" s="191" t="s">
        <v>162</v>
      </c>
      <c r="E30" s="171" t="s">
        <v>110</v>
      </c>
      <c r="F30" s="171">
        <v>765524</v>
      </c>
      <c r="G30" s="171">
        <v>0</v>
      </c>
      <c r="H30" s="171">
        <v>147697</v>
      </c>
      <c r="I30" s="171">
        <v>568650</v>
      </c>
      <c r="J30" s="171">
        <v>0</v>
      </c>
      <c r="K30" s="171">
        <v>0</v>
      </c>
      <c r="L30" s="171">
        <v>0</v>
      </c>
      <c r="M30" s="171">
        <v>99054</v>
      </c>
      <c r="N30" s="183">
        <v>1580925</v>
      </c>
    </row>
    <row r="31" spans="3:14">
      <c r="C31" s="308"/>
      <c r="D31" s="192"/>
      <c r="E31" s="171" t="s">
        <v>127</v>
      </c>
      <c r="F31" s="171">
        <v>765524</v>
      </c>
      <c r="G31" s="171">
        <v>0</v>
      </c>
      <c r="H31" s="171">
        <v>147696</v>
      </c>
      <c r="I31" s="171">
        <v>568650</v>
      </c>
      <c r="J31" s="171">
        <v>0</v>
      </c>
      <c r="K31" s="171">
        <v>0</v>
      </c>
      <c r="L31" s="171">
        <v>0</v>
      </c>
      <c r="M31" s="171">
        <v>99054</v>
      </c>
      <c r="N31" s="183">
        <v>1580924</v>
      </c>
    </row>
    <row r="32" spans="3:14">
      <c r="C32" s="308"/>
      <c r="D32" s="193"/>
      <c r="E32" s="172" t="s">
        <v>247</v>
      </c>
      <c r="F32" s="172">
        <v>1</v>
      </c>
      <c r="G32" s="172" t="s">
        <v>118</v>
      </c>
      <c r="H32" s="172">
        <v>1</v>
      </c>
      <c r="I32" s="172">
        <v>1</v>
      </c>
      <c r="J32" s="172" t="s">
        <v>118</v>
      </c>
      <c r="K32" s="172" t="s">
        <v>118</v>
      </c>
      <c r="L32" s="172" t="s">
        <v>118</v>
      </c>
      <c r="M32" s="172">
        <v>1</v>
      </c>
      <c r="N32" s="184">
        <v>0.99999936745892437</v>
      </c>
    </row>
    <row r="33" spans="3:14" ht="12.75" customHeight="1">
      <c r="C33" s="308"/>
      <c r="D33" s="191" t="s">
        <v>163</v>
      </c>
      <c r="E33" s="171" t="s">
        <v>110</v>
      </c>
      <c r="F33" s="171">
        <v>10000</v>
      </c>
      <c r="G33" s="171">
        <v>0</v>
      </c>
      <c r="H33" s="171">
        <v>95424</v>
      </c>
      <c r="I33" s="171">
        <v>0</v>
      </c>
      <c r="J33" s="171">
        <v>606860</v>
      </c>
      <c r="K33" s="171">
        <v>0</v>
      </c>
      <c r="L33" s="171">
        <v>0</v>
      </c>
      <c r="M33" s="171">
        <v>0</v>
      </c>
      <c r="N33" s="183">
        <v>712284</v>
      </c>
    </row>
    <row r="34" spans="3:14">
      <c r="C34" s="308"/>
      <c r="D34" s="192"/>
      <c r="E34" s="171" t="s">
        <v>127</v>
      </c>
      <c r="F34" s="171">
        <v>10000</v>
      </c>
      <c r="G34" s="171">
        <v>0</v>
      </c>
      <c r="H34" s="171">
        <v>95424</v>
      </c>
      <c r="I34" s="171">
        <v>0</v>
      </c>
      <c r="J34" s="171">
        <v>606860</v>
      </c>
      <c r="K34" s="171">
        <v>0</v>
      </c>
      <c r="L34" s="171">
        <v>0</v>
      </c>
      <c r="M34" s="171">
        <v>0</v>
      </c>
      <c r="N34" s="183">
        <v>712284</v>
      </c>
    </row>
    <row r="35" spans="3:14">
      <c r="C35" s="308"/>
      <c r="D35" s="193"/>
      <c r="E35" s="172" t="s">
        <v>247</v>
      </c>
      <c r="F35" s="172">
        <v>1</v>
      </c>
      <c r="G35" s="172" t="s">
        <v>118</v>
      </c>
      <c r="H35" s="172">
        <v>1</v>
      </c>
      <c r="I35" s="172" t="s">
        <v>118</v>
      </c>
      <c r="J35" s="172">
        <v>1</v>
      </c>
      <c r="K35" s="172" t="s">
        <v>118</v>
      </c>
      <c r="L35" s="172" t="s">
        <v>118</v>
      </c>
      <c r="M35" s="172" t="s">
        <v>118</v>
      </c>
      <c r="N35" s="184">
        <v>1</v>
      </c>
    </row>
    <row r="36" spans="3:14">
      <c r="C36" s="308"/>
      <c r="D36" s="191" t="s">
        <v>164</v>
      </c>
      <c r="E36" s="171" t="s">
        <v>110</v>
      </c>
      <c r="F36" s="171">
        <v>2799240</v>
      </c>
      <c r="G36" s="171">
        <v>1497294</v>
      </c>
      <c r="H36" s="171">
        <v>2045866</v>
      </c>
      <c r="I36" s="171">
        <v>694530</v>
      </c>
      <c r="J36" s="171">
        <v>1343873</v>
      </c>
      <c r="K36" s="171">
        <v>439151</v>
      </c>
      <c r="L36" s="171">
        <v>426802</v>
      </c>
      <c r="M36" s="171">
        <v>83901</v>
      </c>
      <c r="N36" s="183">
        <v>9330657</v>
      </c>
    </row>
    <row r="37" spans="3:14">
      <c r="C37" s="308"/>
      <c r="D37" s="192"/>
      <c r="E37" s="171" t="s">
        <v>127</v>
      </c>
      <c r="F37" s="171">
        <v>2799239</v>
      </c>
      <c r="G37" s="171">
        <v>1497294</v>
      </c>
      <c r="H37" s="171">
        <v>2045865</v>
      </c>
      <c r="I37" s="171">
        <v>694530</v>
      </c>
      <c r="J37" s="171">
        <v>1343873</v>
      </c>
      <c r="K37" s="171">
        <v>439151</v>
      </c>
      <c r="L37" s="171">
        <v>426802</v>
      </c>
      <c r="M37" s="171">
        <v>83901</v>
      </c>
      <c r="N37" s="183">
        <v>9330655</v>
      </c>
    </row>
    <row r="38" spans="3:14">
      <c r="C38" s="308"/>
      <c r="D38" s="193"/>
      <c r="E38" s="172" t="s">
        <v>247</v>
      </c>
      <c r="F38" s="172">
        <v>1</v>
      </c>
      <c r="G38" s="172">
        <v>1</v>
      </c>
      <c r="H38" s="172">
        <v>1</v>
      </c>
      <c r="I38" s="172">
        <v>1</v>
      </c>
      <c r="J38" s="172">
        <v>1</v>
      </c>
      <c r="K38" s="172">
        <v>1</v>
      </c>
      <c r="L38" s="172">
        <v>1</v>
      </c>
      <c r="M38" s="172">
        <v>1</v>
      </c>
      <c r="N38" s="184">
        <v>0.99999978565282166</v>
      </c>
    </row>
    <row r="39" spans="3:14">
      <c r="C39" s="308"/>
      <c r="D39" s="191" t="s">
        <v>165</v>
      </c>
      <c r="E39" s="171" t="s">
        <v>110</v>
      </c>
      <c r="F39" s="171">
        <v>239052</v>
      </c>
      <c r="G39" s="171">
        <v>62832</v>
      </c>
      <c r="H39" s="171">
        <v>64216</v>
      </c>
      <c r="I39" s="171">
        <v>73000</v>
      </c>
      <c r="J39" s="171">
        <v>26741</v>
      </c>
      <c r="K39" s="171">
        <v>71145</v>
      </c>
      <c r="L39" s="171">
        <v>0</v>
      </c>
      <c r="M39" s="171">
        <v>0</v>
      </c>
      <c r="N39" s="183">
        <v>536986</v>
      </c>
    </row>
    <row r="40" spans="3:14">
      <c r="C40" s="308"/>
      <c r="D40" s="192"/>
      <c r="E40" s="171" t="s">
        <v>127</v>
      </c>
      <c r="F40" s="171">
        <v>239052</v>
      </c>
      <c r="G40" s="171">
        <v>62832</v>
      </c>
      <c r="H40" s="171">
        <v>64215</v>
      </c>
      <c r="I40" s="171">
        <v>73000</v>
      </c>
      <c r="J40" s="171">
        <v>26740</v>
      </c>
      <c r="K40" s="171">
        <v>71145</v>
      </c>
      <c r="L40" s="171">
        <v>0</v>
      </c>
      <c r="M40" s="171">
        <v>0</v>
      </c>
      <c r="N40" s="183">
        <v>536984</v>
      </c>
    </row>
    <row r="41" spans="3:14">
      <c r="C41" s="308"/>
      <c r="D41" s="193"/>
      <c r="E41" s="172" t="s">
        <v>247</v>
      </c>
      <c r="F41" s="172">
        <v>1</v>
      </c>
      <c r="G41" s="172">
        <v>1</v>
      </c>
      <c r="H41" s="172">
        <v>1</v>
      </c>
      <c r="I41" s="172">
        <v>1</v>
      </c>
      <c r="J41" s="172">
        <v>1</v>
      </c>
      <c r="K41" s="172">
        <v>1</v>
      </c>
      <c r="L41" s="172" t="s">
        <v>118</v>
      </c>
      <c r="M41" s="172" t="s">
        <v>118</v>
      </c>
      <c r="N41" s="184">
        <v>0.99999627550811376</v>
      </c>
    </row>
    <row r="42" spans="3:14">
      <c r="C42" s="308"/>
      <c r="D42" s="191" t="s">
        <v>166</v>
      </c>
      <c r="E42" s="171" t="s">
        <v>110</v>
      </c>
      <c r="F42" s="171">
        <v>1925393</v>
      </c>
      <c r="G42" s="171">
        <v>445243</v>
      </c>
      <c r="H42" s="171">
        <v>757910</v>
      </c>
      <c r="I42" s="171">
        <v>666441</v>
      </c>
      <c r="J42" s="171">
        <v>1660170</v>
      </c>
      <c r="K42" s="171">
        <v>757232</v>
      </c>
      <c r="L42" s="171">
        <v>336002</v>
      </c>
      <c r="M42" s="171">
        <v>160947</v>
      </c>
      <c r="N42" s="183">
        <v>6709338</v>
      </c>
    </row>
    <row r="43" spans="3:14">
      <c r="C43" s="308"/>
      <c r="D43" s="192"/>
      <c r="E43" s="171" t="s">
        <v>127</v>
      </c>
      <c r="F43" s="171">
        <v>1925391</v>
      </c>
      <c r="G43" s="171">
        <v>445243</v>
      </c>
      <c r="H43" s="171">
        <v>757904</v>
      </c>
      <c r="I43" s="171">
        <v>666441</v>
      </c>
      <c r="J43" s="171">
        <v>1660170</v>
      </c>
      <c r="K43" s="171">
        <v>757232</v>
      </c>
      <c r="L43" s="171">
        <v>336002</v>
      </c>
      <c r="M43" s="171">
        <v>160945</v>
      </c>
      <c r="N43" s="183">
        <v>6709328</v>
      </c>
    </row>
    <row r="44" spans="3:14">
      <c r="C44" s="308"/>
      <c r="D44" s="193"/>
      <c r="E44" s="172" t="s">
        <v>247</v>
      </c>
      <c r="F44" s="172">
        <v>1</v>
      </c>
      <c r="G44" s="172">
        <v>1</v>
      </c>
      <c r="H44" s="172">
        <v>1</v>
      </c>
      <c r="I44" s="172">
        <v>1</v>
      </c>
      <c r="J44" s="172">
        <v>1</v>
      </c>
      <c r="K44" s="172">
        <v>1</v>
      </c>
      <c r="L44" s="172">
        <v>1</v>
      </c>
      <c r="M44" s="172">
        <v>1</v>
      </c>
      <c r="N44" s="184">
        <v>0.99999850953998737</v>
      </c>
    </row>
    <row r="45" spans="3:14" ht="12.75" customHeight="1">
      <c r="C45" s="308"/>
      <c r="D45" s="191" t="s">
        <v>167</v>
      </c>
      <c r="E45" s="171" t="s">
        <v>110</v>
      </c>
      <c r="F45" s="171">
        <v>938069</v>
      </c>
      <c r="G45" s="171">
        <v>722914</v>
      </c>
      <c r="H45" s="171">
        <v>435287</v>
      </c>
      <c r="I45" s="171">
        <v>353506</v>
      </c>
      <c r="J45" s="171">
        <v>584900</v>
      </c>
      <c r="K45" s="171">
        <v>187923</v>
      </c>
      <c r="L45" s="171">
        <v>59556</v>
      </c>
      <c r="M45" s="171">
        <v>23601</v>
      </c>
      <c r="N45" s="183">
        <v>3305756</v>
      </c>
    </row>
    <row r="46" spans="3:14">
      <c r="C46" s="308"/>
      <c r="D46" s="192"/>
      <c r="E46" s="171" t="s">
        <v>127</v>
      </c>
      <c r="F46" s="171">
        <v>938068</v>
      </c>
      <c r="G46" s="171">
        <v>722914</v>
      </c>
      <c r="H46" s="171">
        <v>435287</v>
      </c>
      <c r="I46" s="171">
        <v>353503</v>
      </c>
      <c r="J46" s="171">
        <v>584900</v>
      </c>
      <c r="K46" s="171">
        <v>187923</v>
      </c>
      <c r="L46" s="171">
        <v>59476</v>
      </c>
      <c r="M46" s="171">
        <v>23601</v>
      </c>
      <c r="N46" s="183">
        <v>3305672</v>
      </c>
    </row>
    <row r="47" spans="3:14">
      <c r="C47" s="308"/>
      <c r="D47" s="193"/>
      <c r="E47" s="172" t="s">
        <v>247</v>
      </c>
      <c r="F47" s="172">
        <v>1</v>
      </c>
      <c r="G47" s="172">
        <v>1</v>
      </c>
      <c r="H47" s="172">
        <v>1</v>
      </c>
      <c r="I47" s="172">
        <v>1</v>
      </c>
      <c r="J47" s="172">
        <v>1</v>
      </c>
      <c r="K47" s="172">
        <v>1</v>
      </c>
      <c r="L47" s="172">
        <v>0.99860000000000004</v>
      </c>
      <c r="M47" s="172">
        <v>1</v>
      </c>
      <c r="N47" s="184">
        <v>0.99997458977613596</v>
      </c>
    </row>
    <row r="48" spans="3:14">
      <c r="C48" s="308"/>
      <c r="D48" s="191" t="s">
        <v>168</v>
      </c>
      <c r="E48" s="171" t="s">
        <v>110</v>
      </c>
      <c r="F48" s="171">
        <v>235200</v>
      </c>
      <c r="G48" s="171">
        <v>84700</v>
      </c>
      <c r="H48" s="171">
        <v>106432</v>
      </c>
      <c r="I48" s="171">
        <v>65488</v>
      </c>
      <c r="J48" s="171">
        <v>95124</v>
      </c>
      <c r="K48" s="171">
        <v>37800</v>
      </c>
      <c r="L48" s="171">
        <v>25800</v>
      </c>
      <c r="M48" s="171">
        <v>20742</v>
      </c>
      <c r="N48" s="183">
        <v>671286</v>
      </c>
    </row>
    <row r="49" spans="3:14">
      <c r="C49" s="308"/>
      <c r="D49" s="192"/>
      <c r="E49" s="171" t="s">
        <v>127</v>
      </c>
      <c r="F49" s="171">
        <v>235200</v>
      </c>
      <c r="G49" s="171">
        <v>84700</v>
      </c>
      <c r="H49" s="171">
        <v>106432</v>
      </c>
      <c r="I49" s="171">
        <v>65487</v>
      </c>
      <c r="J49" s="171">
        <v>95124</v>
      </c>
      <c r="K49" s="171">
        <v>37800</v>
      </c>
      <c r="L49" s="171">
        <v>25800</v>
      </c>
      <c r="M49" s="171">
        <v>20742</v>
      </c>
      <c r="N49" s="183">
        <v>671285</v>
      </c>
    </row>
    <row r="50" spans="3:14">
      <c r="C50" s="308"/>
      <c r="D50" s="193"/>
      <c r="E50" s="172" t="s">
        <v>247</v>
      </c>
      <c r="F50" s="172">
        <v>1</v>
      </c>
      <c r="G50" s="172">
        <v>1</v>
      </c>
      <c r="H50" s="172">
        <v>1</v>
      </c>
      <c r="I50" s="172">
        <v>1</v>
      </c>
      <c r="J50" s="172">
        <v>1</v>
      </c>
      <c r="K50" s="172">
        <v>1</v>
      </c>
      <c r="L50" s="172">
        <v>1</v>
      </c>
      <c r="M50" s="172">
        <v>1</v>
      </c>
      <c r="N50" s="184">
        <v>0.99999851032197906</v>
      </c>
    </row>
    <row r="51" spans="3:14">
      <c r="C51" s="308"/>
      <c r="D51" s="191" t="s">
        <v>169</v>
      </c>
      <c r="E51" s="171" t="s">
        <v>110</v>
      </c>
      <c r="F51" s="171">
        <v>138800</v>
      </c>
      <c r="G51" s="171">
        <v>49200</v>
      </c>
      <c r="H51" s="171">
        <v>67100</v>
      </c>
      <c r="I51" s="171">
        <v>50800</v>
      </c>
      <c r="J51" s="171">
        <v>50400</v>
      </c>
      <c r="K51" s="171">
        <v>19600</v>
      </c>
      <c r="L51" s="171">
        <v>15600</v>
      </c>
      <c r="M51" s="171">
        <v>0</v>
      </c>
      <c r="N51" s="183">
        <v>391500</v>
      </c>
    </row>
    <row r="52" spans="3:14">
      <c r="C52" s="308"/>
      <c r="D52" s="192"/>
      <c r="E52" s="171" t="s">
        <v>127</v>
      </c>
      <c r="F52" s="171">
        <v>138800</v>
      </c>
      <c r="G52" s="171">
        <v>49200</v>
      </c>
      <c r="H52" s="171">
        <v>67100</v>
      </c>
      <c r="I52" s="171">
        <v>50800</v>
      </c>
      <c r="J52" s="171">
        <v>50400</v>
      </c>
      <c r="K52" s="171">
        <v>19600</v>
      </c>
      <c r="L52" s="171">
        <v>15600</v>
      </c>
      <c r="M52" s="171">
        <v>0</v>
      </c>
      <c r="N52" s="183">
        <v>391500</v>
      </c>
    </row>
    <row r="53" spans="3:14">
      <c r="C53" s="308"/>
      <c r="D53" s="193"/>
      <c r="E53" s="172" t="s">
        <v>247</v>
      </c>
      <c r="F53" s="172">
        <v>1</v>
      </c>
      <c r="G53" s="172">
        <v>1</v>
      </c>
      <c r="H53" s="172">
        <v>1</v>
      </c>
      <c r="I53" s="172">
        <v>1</v>
      </c>
      <c r="J53" s="172">
        <v>1</v>
      </c>
      <c r="K53" s="172">
        <v>1</v>
      </c>
      <c r="L53" s="172">
        <v>1</v>
      </c>
      <c r="M53" s="172" t="s">
        <v>118</v>
      </c>
      <c r="N53" s="184">
        <v>1</v>
      </c>
    </row>
    <row r="54" spans="3:14">
      <c r="C54" s="308"/>
      <c r="D54" s="191" t="s">
        <v>170</v>
      </c>
      <c r="E54" s="171" t="s">
        <v>110</v>
      </c>
      <c r="F54" s="171">
        <v>9000</v>
      </c>
      <c r="G54" s="171">
        <v>0</v>
      </c>
      <c r="H54" s="171">
        <v>0</v>
      </c>
      <c r="I54" s="171">
        <v>147463</v>
      </c>
      <c r="J54" s="171">
        <v>0</v>
      </c>
      <c r="K54" s="171">
        <v>0</v>
      </c>
      <c r="L54" s="171">
        <v>43833</v>
      </c>
      <c r="M54" s="171">
        <v>61312</v>
      </c>
      <c r="N54" s="183">
        <v>261608</v>
      </c>
    </row>
    <row r="55" spans="3:14">
      <c r="C55" s="308"/>
      <c r="D55" s="192"/>
      <c r="E55" s="171" t="s">
        <v>127</v>
      </c>
      <c r="F55" s="171">
        <v>9000</v>
      </c>
      <c r="G55" s="171">
        <v>0</v>
      </c>
      <c r="H55" s="171">
        <v>0</v>
      </c>
      <c r="I55" s="171">
        <v>147463</v>
      </c>
      <c r="J55" s="171">
        <v>0</v>
      </c>
      <c r="K55" s="171">
        <v>0</v>
      </c>
      <c r="L55" s="171">
        <v>43833</v>
      </c>
      <c r="M55" s="171">
        <v>61312</v>
      </c>
      <c r="N55" s="183">
        <v>261608</v>
      </c>
    </row>
    <row r="56" spans="3:14">
      <c r="C56" s="308"/>
      <c r="D56" s="193"/>
      <c r="E56" s="172" t="s">
        <v>247</v>
      </c>
      <c r="F56" s="172">
        <v>1</v>
      </c>
      <c r="G56" s="172" t="s">
        <v>118</v>
      </c>
      <c r="H56" s="172" t="s">
        <v>118</v>
      </c>
      <c r="I56" s="172">
        <v>1</v>
      </c>
      <c r="J56" s="172" t="s">
        <v>118</v>
      </c>
      <c r="K56" s="172" t="s">
        <v>118</v>
      </c>
      <c r="L56" s="172">
        <v>1</v>
      </c>
      <c r="M56" s="172">
        <v>1</v>
      </c>
      <c r="N56" s="184">
        <v>1</v>
      </c>
    </row>
    <row r="57" spans="3:14">
      <c r="C57" s="308"/>
      <c r="D57" s="191" t="s">
        <v>171</v>
      </c>
      <c r="E57" s="171" t="s">
        <v>110</v>
      </c>
      <c r="F57" s="171">
        <v>701269</v>
      </c>
      <c r="G57" s="171">
        <v>232820</v>
      </c>
      <c r="H57" s="171">
        <v>276118</v>
      </c>
      <c r="I57" s="171">
        <v>258314</v>
      </c>
      <c r="J57" s="171">
        <v>284250</v>
      </c>
      <c r="K57" s="171">
        <v>101807</v>
      </c>
      <c r="L57" s="171">
        <v>63076</v>
      </c>
      <c r="M57" s="171">
        <v>26250</v>
      </c>
      <c r="N57" s="183">
        <v>1943904</v>
      </c>
    </row>
    <row r="58" spans="3:14">
      <c r="C58" s="308"/>
      <c r="D58" s="192"/>
      <c r="E58" s="171" t="s">
        <v>127</v>
      </c>
      <c r="F58" s="171">
        <v>701268</v>
      </c>
      <c r="G58" s="171">
        <v>232820</v>
      </c>
      <c r="H58" s="171">
        <v>276107</v>
      </c>
      <c r="I58" s="171">
        <v>258234</v>
      </c>
      <c r="J58" s="171">
        <v>284250</v>
      </c>
      <c r="K58" s="171">
        <v>101807</v>
      </c>
      <c r="L58" s="171">
        <v>63044</v>
      </c>
      <c r="M58" s="171">
        <v>26250</v>
      </c>
      <c r="N58" s="183">
        <v>1943780</v>
      </c>
    </row>
    <row r="59" spans="3:14">
      <c r="C59" s="308"/>
      <c r="D59" s="193"/>
      <c r="E59" s="172" t="s">
        <v>247</v>
      </c>
      <c r="F59" s="172">
        <v>1</v>
      </c>
      <c r="G59" s="172">
        <v>1</v>
      </c>
      <c r="H59" s="172">
        <v>1</v>
      </c>
      <c r="I59" s="172">
        <v>0.99970000000000003</v>
      </c>
      <c r="J59" s="172">
        <v>1</v>
      </c>
      <c r="K59" s="172">
        <v>1</v>
      </c>
      <c r="L59" s="172">
        <v>0.99950000000000006</v>
      </c>
      <c r="M59" s="172">
        <v>1</v>
      </c>
      <c r="N59" s="184">
        <v>0.9999362108416876</v>
      </c>
    </row>
    <row r="60" spans="3:14" ht="12.75" customHeight="1">
      <c r="C60" s="308"/>
      <c r="D60" s="191" t="s">
        <v>172</v>
      </c>
      <c r="E60" s="171" t="s">
        <v>110</v>
      </c>
      <c r="F60" s="171">
        <v>0</v>
      </c>
      <c r="G60" s="171">
        <v>0</v>
      </c>
      <c r="H60" s="171">
        <v>18053</v>
      </c>
      <c r="I60" s="171">
        <v>1988</v>
      </c>
      <c r="J60" s="171">
        <v>0</v>
      </c>
      <c r="K60" s="171">
        <v>0</v>
      </c>
      <c r="L60" s="171">
        <v>0</v>
      </c>
      <c r="M60" s="171">
        <v>0</v>
      </c>
      <c r="N60" s="183">
        <v>20041</v>
      </c>
    </row>
    <row r="61" spans="3:14">
      <c r="C61" s="308"/>
      <c r="D61" s="192"/>
      <c r="E61" s="171" t="s">
        <v>127</v>
      </c>
      <c r="F61" s="171">
        <v>0</v>
      </c>
      <c r="G61" s="171">
        <v>0</v>
      </c>
      <c r="H61" s="171">
        <v>18044</v>
      </c>
      <c r="I61" s="171">
        <v>1988</v>
      </c>
      <c r="J61" s="171">
        <v>0</v>
      </c>
      <c r="K61" s="171">
        <v>0</v>
      </c>
      <c r="L61" s="171">
        <v>0</v>
      </c>
      <c r="M61" s="171">
        <v>0</v>
      </c>
      <c r="N61" s="183">
        <v>20032</v>
      </c>
    </row>
    <row r="62" spans="3:14">
      <c r="C62" s="308"/>
      <c r="D62" s="193"/>
      <c r="E62" s="172" t="s">
        <v>247</v>
      </c>
      <c r="F62" s="172" t="s">
        <v>118</v>
      </c>
      <c r="G62" s="172" t="s">
        <v>118</v>
      </c>
      <c r="H62" s="172">
        <v>0.99950000000000006</v>
      </c>
      <c r="I62" s="172">
        <v>1</v>
      </c>
      <c r="J62" s="172" t="s">
        <v>118</v>
      </c>
      <c r="K62" s="172" t="s">
        <v>118</v>
      </c>
      <c r="L62" s="172" t="s">
        <v>118</v>
      </c>
      <c r="M62" s="172" t="s">
        <v>118</v>
      </c>
      <c r="N62" s="184">
        <v>0.99955092061274387</v>
      </c>
    </row>
    <row r="63" spans="3:14">
      <c r="C63" s="308"/>
      <c r="D63" s="194" t="s">
        <v>22</v>
      </c>
      <c r="E63" s="173" t="s">
        <v>110</v>
      </c>
      <c r="F63" s="173">
        <v>15472532</v>
      </c>
      <c r="G63" s="173">
        <v>5541923</v>
      </c>
      <c r="H63" s="173">
        <v>6549457</v>
      </c>
      <c r="I63" s="173">
        <v>5591727</v>
      </c>
      <c r="J63" s="173">
        <v>7677609</v>
      </c>
      <c r="K63" s="173">
        <v>2840047</v>
      </c>
      <c r="L63" s="173">
        <v>1654366</v>
      </c>
      <c r="M63" s="173">
        <v>791209</v>
      </c>
      <c r="N63" s="173">
        <v>46118870</v>
      </c>
    </row>
    <row r="64" spans="3:14">
      <c r="C64" s="308"/>
      <c r="D64" s="195"/>
      <c r="E64" s="173" t="s">
        <v>38</v>
      </c>
      <c r="F64" s="173">
        <v>15472526</v>
      </c>
      <c r="G64" s="173">
        <v>5541923</v>
      </c>
      <c r="H64" s="173">
        <v>6549422</v>
      </c>
      <c r="I64" s="173">
        <v>5591642</v>
      </c>
      <c r="J64" s="173">
        <v>7677608</v>
      </c>
      <c r="K64" s="173">
        <v>2840047</v>
      </c>
      <c r="L64" s="173">
        <v>1654253</v>
      </c>
      <c r="M64" s="173">
        <v>791207</v>
      </c>
      <c r="N64" s="173">
        <v>46118628</v>
      </c>
    </row>
    <row r="65" spans="3:14">
      <c r="C65" s="309"/>
      <c r="D65" s="196"/>
      <c r="E65" s="174" t="s">
        <v>129</v>
      </c>
      <c r="F65" s="228">
        <v>0.99999961221602252</v>
      </c>
      <c r="G65" s="228">
        <v>1</v>
      </c>
      <c r="H65" s="228">
        <v>0.99999465604553173</v>
      </c>
      <c r="I65" s="228">
        <v>0.99998479897176673</v>
      </c>
      <c r="J65" s="228">
        <v>0.99999986975111654</v>
      </c>
      <c r="K65" s="228">
        <v>1</v>
      </c>
      <c r="L65" s="228">
        <v>0.9999316958883343</v>
      </c>
      <c r="M65" s="228">
        <v>0.99999747222288926</v>
      </c>
      <c r="N65" s="228">
        <v>0.9999947526901678</v>
      </c>
    </row>
    <row r="66" spans="3:14" ht="12.75" customHeight="1">
      <c r="C66" s="307" t="s">
        <v>2</v>
      </c>
      <c r="D66" s="191" t="s">
        <v>173</v>
      </c>
      <c r="E66" s="171" t="s">
        <v>110</v>
      </c>
      <c r="F66" s="171">
        <v>0</v>
      </c>
      <c r="G66" s="171">
        <v>5000</v>
      </c>
      <c r="H66" s="171">
        <v>1500</v>
      </c>
      <c r="I66" s="171">
        <v>0</v>
      </c>
      <c r="J66" s="171">
        <v>130700</v>
      </c>
      <c r="K66" s="171">
        <v>14576</v>
      </c>
      <c r="L66" s="171">
        <v>0</v>
      </c>
      <c r="M66" s="171">
        <v>0</v>
      </c>
      <c r="N66" s="183">
        <v>151776</v>
      </c>
    </row>
    <row r="67" spans="3:14">
      <c r="C67" s="308"/>
      <c r="D67" s="192"/>
      <c r="E67" s="171" t="s">
        <v>127</v>
      </c>
      <c r="F67" s="171">
        <v>0</v>
      </c>
      <c r="G67" s="171">
        <v>4971</v>
      </c>
      <c r="H67" s="171">
        <v>1500</v>
      </c>
      <c r="I67" s="171">
        <v>0</v>
      </c>
      <c r="J67" s="171">
        <v>130700</v>
      </c>
      <c r="K67" s="171">
        <v>14496</v>
      </c>
      <c r="L67" s="171">
        <v>0</v>
      </c>
      <c r="M67" s="171">
        <v>0</v>
      </c>
      <c r="N67" s="183">
        <v>151667</v>
      </c>
    </row>
    <row r="68" spans="3:14">
      <c r="C68" s="308"/>
      <c r="D68" s="193"/>
      <c r="E68" s="172" t="s">
        <v>247</v>
      </c>
      <c r="F68" s="172" t="s">
        <v>118</v>
      </c>
      <c r="G68" s="172">
        <v>0.99419999999999997</v>
      </c>
      <c r="H68" s="172">
        <v>1</v>
      </c>
      <c r="I68" s="172" t="s">
        <v>118</v>
      </c>
      <c r="J68" s="172">
        <v>1</v>
      </c>
      <c r="K68" s="172">
        <v>0.99450000000000005</v>
      </c>
      <c r="L68" s="172" t="s">
        <v>118</v>
      </c>
      <c r="M68" s="172" t="s">
        <v>118</v>
      </c>
      <c r="N68" s="184">
        <v>0.99928183639047019</v>
      </c>
    </row>
    <row r="69" spans="3:14" ht="12.75" customHeight="1">
      <c r="C69" s="308"/>
      <c r="D69" s="191" t="s">
        <v>174</v>
      </c>
      <c r="E69" s="171" t="s">
        <v>110</v>
      </c>
      <c r="F69" s="171">
        <v>24960</v>
      </c>
      <c r="G69" s="171">
        <v>0</v>
      </c>
      <c r="H69" s="171">
        <v>16522</v>
      </c>
      <c r="I69" s="171">
        <v>2721</v>
      </c>
      <c r="J69" s="171">
        <v>0</v>
      </c>
      <c r="K69" s="171">
        <v>0</v>
      </c>
      <c r="L69" s="171">
        <v>0</v>
      </c>
      <c r="M69" s="171">
        <v>0</v>
      </c>
      <c r="N69" s="183">
        <v>44203</v>
      </c>
    </row>
    <row r="70" spans="3:14">
      <c r="C70" s="308"/>
      <c r="D70" s="192"/>
      <c r="E70" s="171" t="s">
        <v>127</v>
      </c>
      <c r="F70" s="171">
        <v>24920</v>
      </c>
      <c r="G70" s="171">
        <v>0</v>
      </c>
      <c r="H70" s="171">
        <v>16522</v>
      </c>
      <c r="I70" s="171">
        <v>2716</v>
      </c>
      <c r="J70" s="171">
        <v>0</v>
      </c>
      <c r="K70" s="171">
        <v>0</v>
      </c>
      <c r="L70" s="171">
        <v>0</v>
      </c>
      <c r="M70" s="171">
        <v>0</v>
      </c>
      <c r="N70" s="183">
        <v>44158</v>
      </c>
    </row>
    <row r="71" spans="3:14">
      <c r="C71" s="308"/>
      <c r="D71" s="193"/>
      <c r="E71" s="172" t="s">
        <v>247</v>
      </c>
      <c r="F71" s="172">
        <v>0.99839999999999995</v>
      </c>
      <c r="G71" s="172" t="s">
        <v>118</v>
      </c>
      <c r="H71" s="172">
        <v>1</v>
      </c>
      <c r="I71" s="172">
        <v>0.99819999999999998</v>
      </c>
      <c r="J71" s="172" t="s">
        <v>118</v>
      </c>
      <c r="K71" s="172" t="s">
        <v>118</v>
      </c>
      <c r="L71" s="172" t="s">
        <v>118</v>
      </c>
      <c r="M71" s="172" t="s">
        <v>118</v>
      </c>
      <c r="N71" s="184">
        <v>0.99898196954957807</v>
      </c>
    </row>
    <row r="72" spans="3:14">
      <c r="C72" s="308"/>
      <c r="D72" s="191" t="s">
        <v>175</v>
      </c>
      <c r="E72" s="171" t="s">
        <v>110</v>
      </c>
      <c r="F72" s="171">
        <v>19994</v>
      </c>
      <c r="G72" s="171">
        <v>29621</v>
      </c>
      <c r="H72" s="171">
        <v>0</v>
      </c>
      <c r="I72" s="171">
        <v>0</v>
      </c>
      <c r="J72" s="171">
        <v>26995</v>
      </c>
      <c r="K72" s="171">
        <v>10207</v>
      </c>
      <c r="L72" s="171">
        <v>0</v>
      </c>
      <c r="M72" s="171">
        <v>2691</v>
      </c>
      <c r="N72" s="183">
        <v>89508</v>
      </c>
    </row>
    <row r="73" spans="3:14">
      <c r="C73" s="308"/>
      <c r="D73" s="192"/>
      <c r="E73" s="171" t="s">
        <v>127</v>
      </c>
      <c r="F73" s="171">
        <v>19954</v>
      </c>
      <c r="G73" s="171">
        <v>29567</v>
      </c>
      <c r="H73" s="171">
        <v>0</v>
      </c>
      <c r="I73" s="171">
        <v>0</v>
      </c>
      <c r="J73" s="171">
        <v>26994</v>
      </c>
      <c r="K73" s="171">
        <v>10206</v>
      </c>
      <c r="L73" s="171">
        <v>0</v>
      </c>
      <c r="M73" s="171">
        <v>2691</v>
      </c>
      <c r="N73" s="183">
        <v>89412</v>
      </c>
    </row>
    <row r="74" spans="3:14">
      <c r="C74" s="308"/>
      <c r="D74" s="193"/>
      <c r="E74" s="172" t="s">
        <v>247</v>
      </c>
      <c r="F74" s="172">
        <v>0.998</v>
      </c>
      <c r="G74" s="172">
        <v>0.99819999999999998</v>
      </c>
      <c r="H74" s="172" t="s">
        <v>118</v>
      </c>
      <c r="I74" s="172" t="s">
        <v>118</v>
      </c>
      <c r="J74" s="172">
        <v>1</v>
      </c>
      <c r="K74" s="172">
        <v>0.99990000000000001</v>
      </c>
      <c r="L74" s="172" t="s">
        <v>118</v>
      </c>
      <c r="M74" s="172">
        <v>1</v>
      </c>
      <c r="N74" s="184">
        <v>0.99892747017026406</v>
      </c>
    </row>
    <row r="75" spans="3:14">
      <c r="C75" s="308"/>
      <c r="D75" s="191" t="s">
        <v>176</v>
      </c>
      <c r="E75" s="171" t="s">
        <v>110</v>
      </c>
      <c r="F75" s="171">
        <v>74894</v>
      </c>
      <c r="G75" s="171">
        <v>10396</v>
      </c>
      <c r="H75" s="171">
        <v>26752</v>
      </c>
      <c r="I75" s="171">
        <v>86036</v>
      </c>
      <c r="J75" s="171">
        <v>50352</v>
      </c>
      <c r="K75" s="171">
        <v>10118</v>
      </c>
      <c r="L75" s="171">
        <v>1363</v>
      </c>
      <c r="M75" s="171">
        <v>70534</v>
      </c>
      <c r="N75" s="183">
        <v>330445</v>
      </c>
    </row>
    <row r="76" spans="3:14">
      <c r="C76" s="308"/>
      <c r="D76" s="192"/>
      <c r="E76" s="171" t="s">
        <v>127</v>
      </c>
      <c r="F76" s="171">
        <v>49900</v>
      </c>
      <c r="G76" s="171">
        <v>10396</v>
      </c>
      <c r="H76" s="171">
        <v>21711</v>
      </c>
      <c r="I76" s="171">
        <v>45643</v>
      </c>
      <c r="J76" s="171">
        <v>48802</v>
      </c>
      <c r="K76" s="171">
        <v>9771</v>
      </c>
      <c r="L76" s="171">
        <v>1363</v>
      </c>
      <c r="M76" s="171">
        <v>50634</v>
      </c>
      <c r="N76" s="183">
        <v>238220</v>
      </c>
    </row>
    <row r="77" spans="3:14">
      <c r="C77" s="308"/>
      <c r="D77" s="193"/>
      <c r="E77" s="172" t="s">
        <v>247</v>
      </c>
      <c r="F77" s="172">
        <v>0.6663</v>
      </c>
      <c r="G77" s="172">
        <v>1</v>
      </c>
      <c r="H77" s="172">
        <v>0.81159999999999999</v>
      </c>
      <c r="I77" s="172">
        <v>0.53049999999999997</v>
      </c>
      <c r="J77" s="172">
        <v>0.96919999999999995</v>
      </c>
      <c r="K77" s="172">
        <v>0.9657</v>
      </c>
      <c r="L77" s="172">
        <v>1</v>
      </c>
      <c r="M77" s="172">
        <v>0.71789999999999998</v>
      </c>
      <c r="N77" s="184">
        <v>0.72090665617576299</v>
      </c>
    </row>
    <row r="78" spans="3:14">
      <c r="C78" s="308"/>
      <c r="D78" s="191" t="s">
        <v>177</v>
      </c>
      <c r="E78" s="171" t="s">
        <v>110</v>
      </c>
      <c r="F78" s="171">
        <v>0</v>
      </c>
      <c r="G78" s="171">
        <v>0</v>
      </c>
      <c r="H78" s="171">
        <v>0</v>
      </c>
      <c r="I78" s="171">
        <v>0</v>
      </c>
      <c r="J78" s="171">
        <v>35000</v>
      </c>
      <c r="K78" s="171">
        <v>0</v>
      </c>
      <c r="L78" s="171">
        <v>0</v>
      </c>
      <c r="M78" s="171">
        <v>0</v>
      </c>
      <c r="N78" s="183">
        <v>35000</v>
      </c>
    </row>
    <row r="79" spans="3:14">
      <c r="C79" s="308"/>
      <c r="D79" s="192"/>
      <c r="E79" s="171" t="s">
        <v>127</v>
      </c>
      <c r="F79" s="171">
        <v>0</v>
      </c>
      <c r="G79" s="171">
        <v>0</v>
      </c>
      <c r="H79" s="171">
        <v>0</v>
      </c>
      <c r="I79" s="171">
        <v>0</v>
      </c>
      <c r="J79" s="171">
        <v>35000</v>
      </c>
      <c r="K79" s="171">
        <v>0</v>
      </c>
      <c r="L79" s="171">
        <v>0</v>
      </c>
      <c r="M79" s="171">
        <v>0</v>
      </c>
      <c r="N79" s="183">
        <v>35000</v>
      </c>
    </row>
    <row r="80" spans="3:14">
      <c r="C80" s="308"/>
      <c r="D80" s="193"/>
      <c r="E80" s="172" t="s">
        <v>247</v>
      </c>
      <c r="F80" s="172" t="s">
        <v>118</v>
      </c>
      <c r="G80" s="172" t="s">
        <v>118</v>
      </c>
      <c r="H80" s="172" t="s">
        <v>118</v>
      </c>
      <c r="I80" s="172" t="s">
        <v>118</v>
      </c>
      <c r="J80" s="172">
        <v>1</v>
      </c>
      <c r="K80" s="172" t="s">
        <v>118</v>
      </c>
      <c r="L80" s="172" t="s">
        <v>118</v>
      </c>
      <c r="M80" s="172" t="s">
        <v>118</v>
      </c>
      <c r="N80" s="184">
        <v>1</v>
      </c>
    </row>
    <row r="81" spans="3:14" ht="12.75" customHeight="1">
      <c r="C81" s="308"/>
      <c r="D81" s="191" t="s">
        <v>248</v>
      </c>
      <c r="E81" s="171" t="s">
        <v>110</v>
      </c>
      <c r="F81" s="171">
        <v>0</v>
      </c>
      <c r="G81" s="171">
        <v>1002</v>
      </c>
      <c r="H81" s="171">
        <v>0</v>
      </c>
      <c r="I81" s="171">
        <v>250</v>
      </c>
      <c r="J81" s="171">
        <v>0</v>
      </c>
      <c r="K81" s="171">
        <v>0</v>
      </c>
      <c r="L81" s="171">
        <v>0</v>
      </c>
      <c r="M81" s="171">
        <v>0</v>
      </c>
      <c r="N81" s="183">
        <v>1252</v>
      </c>
    </row>
    <row r="82" spans="3:14">
      <c r="C82" s="308"/>
      <c r="D82" s="192"/>
      <c r="E82" s="171" t="s">
        <v>127</v>
      </c>
      <c r="F82" s="171">
        <v>0</v>
      </c>
      <c r="G82" s="171">
        <v>1002</v>
      </c>
      <c r="H82" s="171">
        <v>0</v>
      </c>
      <c r="I82" s="171">
        <v>250</v>
      </c>
      <c r="J82" s="171">
        <v>0</v>
      </c>
      <c r="K82" s="171">
        <v>0</v>
      </c>
      <c r="L82" s="171">
        <v>0</v>
      </c>
      <c r="M82" s="171">
        <v>0</v>
      </c>
      <c r="N82" s="183">
        <v>1252</v>
      </c>
    </row>
    <row r="83" spans="3:14">
      <c r="C83" s="308"/>
      <c r="D83" s="193"/>
      <c r="E83" s="172" t="s">
        <v>247</v>
      </c>
      <c r="F83" s="172" t="s">
        <v>118</v>
      </c>
      <c r="G83" s="172">
        <v>0.99950000000000006</v>
      </c>
      <c r="H83" s="172" t="s">
        <v>118</v>
      </c>
      <c r="I83" s="172">
        <v>1</v>
      </c>
      <c r="J83" s="172" t="s">
        <v>118</v>
      </c>
      <c r="K83" s="172" t="s">
        <v>118</v>
      </c>
      <c r="L83" s="172" t="s">
        <v>118</v>
      </c>
      <c r="M83" s="172" t="s">
        <v>118</v>
      </c>
      <c r="N83" s="184">
        <v>1</v>
      </c>
    </row>
    <row r="84" spans="3:14">
      <c r="C84" s="308"/>
      <c r="D84" s="191" t="s">
        <v>178</v>
      </c>
      <c r="E84" s="171" t="s">
        <v>110</v>
      </c>
      <c r="F84" s="171">
        <v>29533</v>
      </c>
      <c r="G84" s="171">
        <v>51656</v>
      </c>
      <c r="H84" s="171">
        <v>42829</v>
      </c>
      <c r="I84" s="171">
        <v>19080</v>
      </c>
      <c r="J84" s="171">
        <v>48042</v>
      </c>
      <c r="K84" s="171">
        <v>13595</v>
      </c>
      <c r="L84" s="171">
        <v>15224</v>
      </c>
      <c r="M84" s="171">
        <v>18687</v>
      </c>
      <c r="N84" s="183">
        <v>238646</v>
      </c>
    </row>
    <row r="85" spans="3:14">
      <c r="C85" s="308"/>
      <c r="D85" s="192"/>
      <c r="E85" s="171" t="s">
        <v>127</v>
      </c>
      <c r="F85" s="171">
        <v>12421</v>
      </c>
      <c r="G85" s="171">
        <v>15986</v>
      </c>
      <c r="H85" s="171">
        <v>37765</v>
      </c>
      <c r="I85" s="171">
        <v>10580</v>
      </c>
      <c r="J85" s="171">
        <v>43080</v>
      </c>
      <c r="K85" s="171">
        <v>13591</v>
      </c>
      <c r="L85" s="171">
        <v>15219</v>
      </c>
      <c r="M85" s="171">
        <v>12177</v>
      </c>
      <c r="N85" s="183">
        <v>160819</v>
      </c>
    </row>
    <row r="86" spans="3:14">
      <c r="C86" s="308"/>
      <c r="D86" s="193"/>
      <c r="E86" s="172" t="s">
        <v>247</v>
      </c>
      <c r="F86" s="172">
        <v>0.42059999999999997</v>
      </c>
      <c r="G86" s="172">
        <v>0.3095</v>
      </c>
      <c r="H86" s="172">
        <v>0.88180000000000003</v>
      </c>
      <c r="I86" s="172">
        <v>0.55449999999999999</v>
      </c>
      <c r="J86" s="172">
        <v>0.89670000000000005</v>
      </c>
      <c r="K86" s="172">
        <v>0.99970000000000003</v>
      </c>
      <c r="L86" s="172">
        <v>0.99970000000000003</v>
      </c>
      <c r="M86" s="172">
        <v>0.65159999999999996</v>
      </c>
      <c r="N86" s="184">
        <v>0.67388097852048645</v>
      </c>
    </row>
    <row r="87" spans="3:14" ht="12.75" customHeight="1">
      <c r="C87" s="308"/>
      <c r="D87" s="191" t="s">
        <v>179</v>
      </c>
      <c r="E87" s="171" t="s">
        <v>110</v>
      </c>
      <c r="F87" s="171">
        <v>124143</v>
      </c>
      <c r="G87" s="171">
        <v>33602</v>
      </c>
      <c r="H87" s="171">
        <v>42000</v>
      </c>
      <c r="I87" s="171">
        <v>5375</v>
      </c>
      <c r="J87" s="171">
        <v>142790</v>
      </c>
      <c r="K87" s="171">
        <v>42850</v>
      </c>
      <c r="L87" s="171">
        <v>35685</v>
      </c>
      <c r="M87" s="171">
        <v>21270</v>
      </c>
      <c r="N87" s="183">
        <v>447715</v>
      </c>
    </row>
    <row r="88" spans="3:14">
      <c r="C88" s="308"/>
      <c r="D88" s="192"/>
      <c r="E88" s="171" t="s">
        <v>127</v>
      </c>
      <c r="F88" s="171">
        <v>113770</v>
      </c>
      <c r="G88" s="171">
        <v>33599</v>
      </c>
      <c r="H88" s="171">
        <v>42000</v>
      </c>
      <c r="I88" s="171">
        <v>1450</v>
      </c>
      <c r="J88" s="171">
        <v>140772</v>
      </c>
      <c r="K88" s="171">
        <v>42174</v>
      </c>
      <c r="L88" s="171">
        <v>35676</v>
      </c>
      <c r="M88" s="171">
        <v>623</v>
      </c>
      <c r="N88" s="183">
        <v>410064</v>
      </c>
    </row>
    <row r="89" spans="3:14">
      <c r="C89" s="308"/>
      <c r="D89" s="193"/>
      <c r="E89" s="172" t="s">
        <v>247</v>
      </c>
      <c r="F89" s="172">
        <v>0.91639999999999999</v>
      </c>
      <c r="G89" s="172">
        <v>0.99990000000000001</v>
      </c>
      <c r="H89" s="172">
        <v>1</v>
      </c>
      <c r="I89" s="172">
        <v>0.26979999999999998</v>
      </c>
      <c r="J89" s="172">
        <v>0.9859</v>
      </c>
      <c r="K89" s="172">
        <v>0.98419999999999996</v>
      </c>
      <c r="L89" s="172">
        <v>0.99980000000000002</v>
      </c>
      <c r="M89" s="172">
        <v>2.93E-2</v>
      </c>
      <c r="N89" s="184">
        <v>0.91590409077203128</v>
      </c>
    </row>
    <row r="90" spans="3:14">
      <c r="C90" s="308"/>
      <c r="D90" s="191" t="s">
        <v>180</v>
      </c>
      <c r="E90" s="171" t="s">
        <v>110</v>
      </c>
      <c r="F90" s="171">
        <v>0</v>
      </c>
      <c r="G90" s="171">
        <v>0</v>
      </c>
      <c r="H90" s="171">
        <v>0</v>
      </c>
      <c r="I90" s="171">
        <v>0</v>
      </c>
      <c r="J90" s="171">
        <v>0</v>
      </c>
      <c r="K90" s="171">
        <v>1496</v>
      </c>
      <c r="L90" s="171">
        <v>0</v>
      </c>
      <c r="M90" s="171">
        <v>0</v>
      </c>
      <c r="N90" s="183">
        <v>1496</v>
      </c>
    </row>
    <row r="91" spans="3:14">
      <c r="C91" s="308"/>
      <c r="D91" s="192"/>
      <c r="E91" s="171" t="s">
        <v>127</v>
      </c>
      <c r="F91" s="171">
        <v>0</v>
      </c>
      <c r="G91" s="171">
        <v>0</v>
      </c>
      <c r="H91" s="171">
        <v>0</v>
      </c>
      <c r="I91" s="171">
        <v>0</v>
      </c>
      <c r="J91" s="171">
        <v>0</v>
      </c>
      <c r="K91" s="171">
        <v>1496</v>
      </c>
      <c r="L91" s="171">
        <v>0</v>
      </c>
      <c r="M91" s="171">
        <v>0</v>
      </c>
      <c r="N91" s="183">
        <v>1496</v>
      </c>
    </row>
    <row r="92" spans="3:14">
      <c r="C92" s="308"/>
      <c r="D92" s="193"/>
      <c r="E92" s="172" t="s">
        <v>247</v>
      </c>
      <c r="F92" s="172" t="s">
        <v>118</v>
      </c>
      <c r="G92" s="172" t="s">
        <v>118</v>
      </c>
      <c r="H92" s="172" t="s">
        <v>118</v>
      </c>
      <c r="I92" s="172" t="s">
        <v>118</v>
      </c>
      <c r="J92" s="172" t="s">
        <v>118</v>
      </c>
      <c r="K92" s="172">
        <v>1</v>
      </c>
      <c r="L92" s="172" t="s">
        <v>118</v>
      </c>
      <c r="M92" s="172" t="s">
        <v>118</v>
      </c>
      <c r="N92" s="184">
        <v>1</v>
      </c>
    </row>
    <row r="93" spans="3:14">
      <c r="C93" s="308"/>
      <c r="D93" s="191" t="s">
        <v>181</v>
      </c>
      <c r="E93" s="171" t="s">
        <v>110</v>
      </c>
      <c r="F93" s="171">
        <v>0</v>
      </c>
      <c r="G93" s="171">
        <v>0</v>
      </c>
      <c r="H93" s="171">
        <v>60000</v>
      </c>
      <c r="I93" s="171">
        <v>20000</v>
      </c>
      <c r="J93" s="171">
        <v>1500</v>
      </c>
      <c r="K93" s="171">
        <v>0</v>
      </c>
      <c r="L93" s="171">
        <v>0</v>
      </c>
      <c r="M93" s="171">
        <v>11144</v>
      </c>
      <c r="N93" s="183">
        <v>92644</v>
      </c>
    </row>
    <row r="94" spans="3:14">
      <c r="C94" s="308"/>
      <c r="D94" s="192"/>
      <c r="E94" s="171" t="s">
        <v>127</v>
      </c>
      <c r="F94" s="171">
        <v>0</v>
      </c>
      <c r="G94" s="171">
        <v>0</v>
      </c>
      <c r="H94" s="171">
        <v>59921</v>
      </c>
      <c r="I94" s="171">
        <v>19828</v>
      </c>
      <c r="J94" s="171">
        <v>0</v>
      </c>
      <c r="K94" s="171">
        <v>0</v>
      </c>
      <c r="L94" s="171">
        <v>0</v>
      </c>
      <c r="M94" s="171">
        <v>11144</v>
      </c>
      <c r="N94" s="183">
        <v>90893</v>
      </c>
    </row>
    <row r="95" spans="3:14">
      <c r="C95" s="308"/>
      <c r="D95" s="193"/>
      <c r="E95" s="172" t="s">
        <v>247</v>
      </c>
      <c r="F95" s="172" t="s">
        <v>118</v>
      </c>
      <c r="G95" s="172" t="s">
        <v>118</v>
      </c>
      <c r="H95" s="172">
        <v>0.99870000000000003</v>
      </c>
      <c r="I95" s="172">
        <v>0.99139999999999995</v>
      </c>
      <c r="J95" s="172">
        <v>0</v>
      </c>
      <c r="K95" s="172" t="s">
        <v>118</v>
      </c>
      <c r="L95" s="172" t="s">
        <v>118</v>
      </c>
      <c r="M95" s="172">
        <v>1</v>
      </c>
      <c r="N95" s="184">
        <v>0.98109969345019643</v>
      </c>
    </row>
    <row r="96" spans="3:14">
      <c r="C96" s="308"/>
      <c r="D96" s="191" t="s">
        <v>182</v>
      </c>
      <c r="E96" s="171" t="s">
        <v>110</v>
      </c>
      <c r="F96" s="171">
        <v>0</v>
      </c>
      <c r="G96" s="171">
        <v>0</v>
      </c>
      <c r="H96" s="171">
        <v>4000</v>
      </c>
      <c r="I96" s="171">
        <v>12028</v>
      </c>
      <c r="J96" s="171">
        <v>0</v>
      </c>
      <c r="K96" s="171">
        <v>0</v>
      </c>
      <c r="L96" s="171">
        <v>565</v>
      </c>
      <c r="M96" s="171">
        <v>910</v>
      </c>
      <c r="N96" s="183">
        <v>17503</v>
      </c>
    </row>
    <row r="97" spans="3:14">
      <c r="C97" s="308"/>
      <c r="D97" s="192"/>
      <c r="E97" s="171" t="s">
        <v>127</v>
      </c>
      <c r="F97" s="171">
        <v>0</v>
      </c>
      <c r="G97" s="171">
        <v>0</v>
      </c>
      <c r="H97" s="171">
        <v>4000</v>
      </c>
      <c r="I97" s="171">
        <v>12026</v>
      </c>
      <c r="J97" s="171">
        <v>0</v>
      </c>
      <c r="K97" s="171">
        <v>0</v>
      </c>
      <c r="L97" s="171">
        <v>562</v>
      </c>
      <c r="M97" s="171">
        <v>910</v>
      </c>
      <c r="N97" s="183">
        <v>17498</v>
      </c>
    </row>
    <row r="98" spans="3:14">
      <c r="C98" s="308"/>
      <c r="D98" s="193"/>
      <c r="E98" s="172" t="s">
        <v>247</v>
      </c>
      <c r="F98" s="172" t="s">
        <v>118</v>
      </c>
      <c r="G98" s="172" t="s">
        <v>118</v>
      </c>
      <c r="H98" s="172">
        <v>1</v>
      </c>
      <c r="I98" s="172">
        <v>0.99980000000000002</v>
      </c>
      <c r="J98" s="172" t="s">
        <v>118</v>
      </c>
      <c r="K98" s="172" t="s">
        <v>118</v>
      </c>
      <c r="L98" s="172">
        <v>0.99380000000000002</v>
      </c>
      <c r="M98" s="172">
        <v>1</v>
      </c>
      <c r="N98" s="184">
        <v>0.99971433468548254</v>
      </c>
    </row>
    <row r="99" spans="3:14">
      <c r="C99" s="308"/>
      <c r="D99" s="191" t="s">
        <v>183</v>
      </c>
      <c r="E99" s="171" t="s">
        <v>110</v>
      </c>
      <c r="F99" s="171">
        <v>1073154</v>
      </c>
      <c r="G99" s="171">
        <v>428305</v>
      </c>
      <c r="H99" s="171">
        <v>428394</v>
      </c>
      <c r="I99" s="171">
        <v>492098</v>
      </c>
      <c r="J99" s="171">
        <v>805826</v>
      </c>
      <c r="K99" s="171">
        <v>458387</v>
      </c>
      <c r="L99" s="171">
        <v>93109</v>
      </c>
      <c r="M99" s="171">
        <v>5450</v>
      </c>
      <c r="N99" s="183">
        <v>3784723</v>
      </c>
    </row>
    <row r="100" spans="3:14">
      <c r="C100" s="308"/>
      <c r="D100" s="192"/>
      <c r="E100" s="171" t="s">
        <v>127</v>
      </c>
      <c r="F100" s="171">
        <v>941066</v>
      </c>
      <c r="G100" s="171">
        <v>420193</v>
      </c>
      <c r="H100" s="171">
        <v>424172</v>
      </c>
      <c r="I100" s="171">
        <v>492098</v>
      </c>
      <c r="J100" s="171">
        <v>805578</v>
      </c>
      <c r="K100" s="171">
        <v>435462</v>
      </c>
      <c r="L100" s="171">
        <v>93097</v>
      </c>
      <c r="M100" s="171">
        <v>0</v>
      </c>
      <c r="N100" s="183">
        <v>3611666</v>
      </c>
    </row>
    <row r="101" spans="3:14">
      <c r="C101" s="308"/>
      <c r="D101" s="193"/>
      <c r="E101" s="172" t="s">
        <v>247</v>
      </c>
      <c r="F101" s="172">
        <v>0.87690000000000001</v>
      </c>
      <c r="G101" s="172">
        <v>0.98109999999999997</v>
      </c>
      <c r="H101" s="172">
        <v>0.99009999999999998</v>
      </c>
      <c r="I101" s="172">
        <v>1</v>
      </c>
      <c r="J101" s="172">
        <v>0.99970000000000003</v>
      </c>
      <c r="K101" s="172">
        <v>0.95</v>
      </c>
      <c r="L101" s="172">
        <v>0.99990000000000001</v>
      </c>
      <c r="M101" s="172">
        <v>0</v>
      </c>
      <c r="N101" s="184">
        <v>0.95427485710314863</v>
      </c>
    </row>
    <row r="102" spans="3:14" ht="12.75" customHeight="1">
      <c r="C102" s="308"/>
      <c r="D102" s="191" t="s">
        <v>184</v>
      </c>
      <c r="E102" s="171" t="s">
        <v>110</v>
      </c>
      <c r="F102" s="171">
        <v>27645</v>
      </c>
      <c r="G102" s="171">
        <v>15000</v>
      </c>
      <c r="H102" s="171">
        <v>14200</v>
      </c>
      <c r="I102" s="171">
        <v>0</v>
      </c>
      <c r="J102" s="171">
        <v>0</v>
      </c>
      <c r="K102" s="171">
        <v>0</v>
      </c>
      <c r="L102" s="171">
        <v>1000</v>
      </c>
      <c r="M102" s="171">
        <v>0</v>
      </c>
      <c r="N102" s="183">
        <v>57845</v>
      </c>
    </row>
    <row r="103" spans="3:14">
      <c r="C103" s="308"/>
      <c r="D103" s="192"/>
      <c r="E103" s="171" t="s">
        <v>127</v>
      </c>
      <c r="F103" s="171">
        <v>2160</v>
      </c>
      <c r="G103" s="171">
        <v>14609</v>
      </c>
      <c r="H103" s="171">
        <v>13519</v>
      </c>
      <c r="I103" s="171">
        <v>0</v>
      </c>
      <c r="J103" s="171">
        <v>0</v>
      </c>
      <c r="K103" s="171">
        <v>0</v>
      </c>
      <c r="L103" s="171">
        <v>990</v>
      </c>
      <c r="M103" s="171">
        <v>0</v>
      </c>
      <c r="N103" s="183">
        <v>31278</v>
      </c>
    </row>
    <row r="104" spans="3:14">
      <c r="C104" s="308"/>
      <c r="D104" s="193"/>
      <c r="E104" s="172" t="s">
        <v>247</v>
      </c>
      <c r="F104" s="172">
        <v>7.8100000000000003E-2</v>
      </c>
      <c r="G104" s="172">
        <v>0.97389999999999999</v>
      </c>
      <c r="H104" s="172">
        <v>0.95199999999999996</v>
      </c>
      <c r="I104" s="172" t="s">
        <v>118</v>
      </c>
      <c r="J104" s="172" t="s">
        <v>118</v>
      </c>
      <c r="K104" s="172" t="s">
        <v>118</v>
      </c>
      <c r="L104" s="172">
        <v>0.99</v>
      </c>
      <c r="M104" s="172" t="s">
        <v>118</v>
      </c>
      <c r="N104" s="184">
        <v>0.54072089203906992</v>
      </c>
    </row>
    <row r="105" spans="3:14" ht="12.75" customHeight="1">
      <c r="C105" s="308"/>
      <c r="D105" s="191" t="s">
        <v>185</v>
      </c>
      <c r="E105" s="171" t="s">
        <v>110</v>
      </c>
      <c r="F105" s="171">
        <v>1317107</v>
      </c>
      <c r="G105" s="171">
        <v>487514</v>
      </c>
      <c r="H105" s="171">
        <v>416395</v>
      </c>
      <c r="I105" s="171">
        <v>576527</v>
      </c>
      <c r="J105" s="171">
        <v>2543419</v>
      </c>
      <c r="K105" s="171">
        <v>695532</v>
      </c>
      <c r="L105" s="171">
        <v>284502</v>
      </c>
      <c r="M105" s="171">
        <v>24438</v>
      </c>
      <c r="N105" s="183">
        <v>6345434</v>
      </c>
    </row>
    <row r="106" spans="3:14">
      <c r="C106" s="308"/>
      <c r="D106" s="192"/>
      <c r="E106" s="171" t="s">
        <v>127</v>
      </c>
      <c r="F106" s="171">
        <v>1140431</v>
      </c>
      <c r="G106" s="171">
        <v>471146</v>
      </c>
      <c r="H106" s="171">
        <v>411306</v>
      </c>
      <c r="I106" s="171">
        <v>576527</v>
      </c>
      <c r="J106" s="171">
        <v>2433078</v>
      </c>
      <c r="K106" s="171">
        <v>691699</v>
      </c>
      <c r="L106" s="171">
        <v>283048</v>
      </c>
      <c r="M106" s="171">
        <v>22937</v>
      </c>
      <c r="N106" s="183">
        <v>6030172</v>
      </c>
    </row>
    <row r="107" spans="3:14">
      <c r="C107" s="308"/>
      <c r="D107" s="193"/>
      <c r="E107" s="172" t="s">
        <v>247</v>
      </c>
      <c r="F107" s="172">
        <v>0.8659</v>
      </c>
      <c r="G107" s="172">
        <v>0.96640000000000004</v>
      </c>
      <c r="H107" s="172">
        <v>0.98780000000000001</v>
      </c>
      <c r="I107" s="172">
        <v>1</v>
      </c>
      <c r="J107" s="172">
        <v>0.95660000000000001</v>
      </c>
      <c r="K107" s="172">
        <v>0.99450000000000005</v>
      </c>
      <c r="L107" s="172">
        <v>0.99490000000000001</v>
      </c>
      <c r="M107" s="172">
        <v>0.93859999999999999</v>
      </c>
      <c r="N107" s="184">
        <v>0.95031671592518341</v>
      </c>
    </row>
    <row r="108" spans="3:14" ht="12.75" customHeight="1">
      <c r="C108" s="308"/>
      <c r="D108" s="191" t="s">
        <v>270</v>
      </c>
      <c r="E108" s="171" t="s">
        <v>110</v>
      </c>
      <c r="F108" s="171">
        <v>0</v>
      </c>
      <c r="G108" s="171">
        <v>0</v>
      </c>
      <c r="H108" s="171">
        <v>1400</v>
      </c>
      <c r="I108" s="171">
        <v>0</v>
      </c>
      <c r="J108" s="171">
        <v>0</v>
      </c>
      <c r="K108" s="171">
        <v>0</v>
      </c>
      <c r="L108" s="171">
        <v>0</v>
      </c>
      <c r="M108" s="171">
        <v>0</v>
      </c>
      <c r="N108" s="183">
        <v>1400</v>
      </c>
    </row>
    <row r="109" spans="3:14">
      <c r="C109" s="308"/>
      <c r="D109" s="192"/>
      <c r="E109" s="171" t="s">
        <v>127</v>
      </c>
      <c r="F109" s="171"/>
      <c r="G109" s="171"/>
      <c r="H109" s="171"/>
      <c r="I109" s="171"/>
      <c r="J109" s="171"/>
      <c r="K109" s="171"/>
      <c r="L109" s="171"/>
      <c r="M109" s="171"/>
      <c r="N109" s="183">
        <v>0</v>
      </c>
    </row>
    <row r="110" spans="3:14">
      <c r="C110" s="308"/>
      <c r="D110" s="193"/>
      <c r="E110" s="172" t="s">
        <v>247</v>
      </c>
      <c r="F110" s="172"/>
      <c r="G110" s="172"/>
      <c r="H110" s="172"/>
      <c r="I110" s="172"/>
      <c r="J110" s="172"/>
      <c r="K110" s="172"/>
      <c r="L110" s="172"/>
      <c r="M110" s="172"/>
      <c r="N110" s="184">
        <v>0</v>
      </c>
    </row>
    <row r="111" spans="3:14" ht="12.75" customHeight="1">
      <c r="C111" s="308"/>
      <c r="D111" s="191" t="s">
        <v>186</v>
      </c>
      <c r="E111" s="171" t="s">
        <v>110</v>
      </c>
      <c r="F111" s="171">
        <v>19232</v>
      </c>
      <c r="G111" s="171">
        <v>0</v>
      </c>
      <c r="H111" s="171">
        <v>0</v>
      </c>
      <c r="I111" s="171">
        <v>0</v>
      </c>
      <c r="J111" s="171">
        <v>0</v>
      </c>
      <c r="K111" s="171">
        <v>0</v>
      </c>
      <c r="L111" s="171">
        <v>0</v>
      </c>
      <c r="M111" s="171">
        <v>0</v>
      </c>
      <c r="N111" s="183">
        <v>19232</v>
      </c>
    </row>
    <row r="112" spans="3:14">
      <c r="C112" s="308"/>
      <c r="D112" s="192"/>
      <c r="E112" s="171" t="s">
        <v>127</v>
      </c>
      <c r="F112" s="171">
        <v>19232</v>
      </c>
      <c r="G112" s="171">
        <v>0</v>
      </c>
      <c r="H112" s="171">
        <v>0</v>
      </c>
      <c r="I112" s="171">
        <v>0</v>
      </c>
      <c r="J112" s="171">
        <v>0</v>
      </c>
      <c r="K112" s="171">
        <v>0</v>
      </c>
      <c r="L112" s="171">
        <v>0</v>
      </c>
      <c r="M112" s="171">
        <v>0</v>
      </c>
      <c r="N112" s="183">
        <v>19232</v>
      </c>
    </row>
    <row r="113" spans="3:14">
      <c r="C113" s="308"/>
      <c r="D113" s="193"/>
      <c r="E113" s="172" t="s">
        <v>247</v>
      </c>
      <c r="F113" s="172">
        <v>1</v>
      </c>
      <c r="G113" s="172" t="s">
        <v>118</v>
      </c>
      <c r="H113" s="172" t="s">
        <v>118</v>
      </c>
      <c r="I113" s="172" t="s">
        <v>118</v>
      </c>
      <c r="J113" s="172" t="s">
        <v>118</v>
      </c>
      <c r="K113" s="172" t="s">
        <v>118</v>
      </c>
      <c r="L113" s="172" t="s">
        <v>118</v>
      </c>
      <c r="M113" s="172" t="s">
        <v>118</v>
      </c>
      <c r="N113" s="184">
        <v>1</v>
      </c>
    </row>
    <row r="114" spans="3:14">
      <c r="C114" s="308"/>
      <c r="D114" s="191" t="s">
        <v>187</v>
      </c>
      <c r="E114" s="171" t="s">
        <v>110</v>
      </c>
      <c r="F114" s="171">
        <v>146801</v>
      </c>
      <c r="G114" s="171">
        <v>96212</v>
      </c>
      <c r="H114" s="171">
        <v>19246</v>
      </c>
      <c r="I114" s="171">
        <v>39634</v>
      </c>
      <c r="J114" s="171">
        <v>7530</v>
      </c>
      <c r="K114" s="171">
        <v>28279</v>
      </c>
      <c r="L114" s="171">
        <v>4500</v>
      </c>
      <c r="M114" s="171">
        <v>61192</v>
      </c>
      <c r="N114" s="183">
        <v>403394</v>
      </c>
    </row>
    <row r="115" spans="3:14">
      <c r="C115" s="308"/>
      <c r="D115" s="192"/>
      <c r="E115" s="171" t="s">
        <v>127</v>
      </c>
      <c r="F115" s="171">
        <v>104791</v>
      </c>
      <c r="G115" s="171">
        <v>80505</v>
      </c>
      <c r="H115" s="171">
        <v>19241</v>
      </c>
      <c r="I115" s="171">
        <v>25077</v>
      </c>
      <c r="J115" s="171">
        <v>7530</v>
      </c>
      <c r="K115" s="171">
        <v>28279</v>
      </c>
      <c r="L115" s="171">
        <v>4479</v>
      </c>
      <c r="M115" s="171">
        <v>18209</v>
      </c>
      <c r="N115" s="183">
        <v>288111</v>
      </c>
    </row>
    <row r="116" spans="3:14">
      <c r="C116" s="308"/>
      <c r="D116" s="193"/>
      <c r="E116" s="172" t="s">
        <v>247</v>
      </c>
      <c r="F116" s="172">
        <v>0.71379999999999999</v>
      </c>
      <c r="G116" s="172">
        <v>0.8367</v>
      </c>
      <c r="H116" s="172">
        <v>0.99980000000000002</v>
      </c>
      <c r="I116" s="172">
        <v>0.63270000000000004</v>
      </c>
      <c r="J116" s="172">
        <v>1</v>
      </c>
      <c r="K116" s="172">
        <v>1</v>
      </c>
      <c r="L116" s="172">
        <v>0.99529999999999996</v>
      </c>
      <c r="M116" s="172">
        <v>0.29759999999999998</v>
      </c>
      <c r="N116" s="184">
        <v>0.7142173656524391</v>
      </c>
    </row>
    <row r="117" spans="3:14" ht="12.75" customHeight="1">
      <c r="C117" s="308"/>
      <c r="D117" s="191" t="s">
        <v>188</v>
      </c>
      <c r="E117" s="171" t="s">
        <v>110</v>
      </c>
      <c r="F117" s="171">
        <v>10624</v>
      </c>
      <c r="G117" s="171">
        <v>15466</v>
      </c>
      <c r="H117" s="171">
        <v>2999</v>
      </c>
      <c r="I117" s="171">
        <v>27027</v>
      </c>
      <c r="J117" s="171">
        <v>0</v>
      </c>
      <c r="K117" s="171">
        <v>0</v>
      </c>
      <c r="L117" s="171">
        <v>2000</v>
      </c>
      <c r="M117" s="171">
        <v>56328</v>
      </c>
      <c r="N117" s="183">
        <v>114444</v>
      </c>
    </row>
    <row r="118" spans="3:14">
      <c r="C118" s="308"/>
      <c r="D118" s="192"/>
      <c r="E118" s="171" t="s">
        <v>127</v>
      </c>
      <c r="F118" s="171">
        <v>8566</v>
      </c>
      <c r="G118" s="171">
        <v>11001</v>
      </c>
      <c r="H118" s="171">
        <v>2987</v>
      </c>
      <c r="I118" s="171">
        <v>11309</v>
      </c>
      <c r="J118" s="171">
        <v>0</v>
      </c>
      <c r="K118" s="171">
        <v>0</v>
      </c>
      <c r="L118" s="171">
        <v>1420</v>
      </c>
      <c r="M118" s="171">
        <v>36991</v>
      </c>
      <c r="N118" s="183">
        <v>72274</v>
      </c>
    </row>
    <row r="119" spans="3:14">
      <c r="C119" s="308"/>
      <c r="D119" s="193"/>
      <c r="E119" s="172" t="s">
        <v>247</v>
      </c>
      <c r="F119" s="172">
        <v>0.80630000000000002</v>
      </c>
      <c r="G119" s="172">
        <v>0.71130000000000004</v>
      </c>
      <c r="H119" s="172">
        <v>0.996</v>
      </c>
      <c r="I119" s="172">
        <v>0.41839999999999999</v>
      </c>
      <c r="J119" s="172" t="s">
        <v>118</v>
      </c>
      <c r="K119" s="172" t="s">
        <v>118</v>
      </c>
      <c r="L119" s="172">
        <v>0.71</v>
      </c>
      <c r="M119" s="172">
        <v>0.65669999999999995</v>
      </c>
      <c r="N119" s="184">
        <v>0.63152284086540145</v>
      </c>
    </row>
    <row r="120" spans="3:14" ht="12.75" customHeight="1">
      <c r="C120" s="308"/>
      <c r="D120" s="191" t="s">
        <v>189</v>
      </c>
      <c r="E120" s="171" t="s">
        <v>110</v>
      </c>
      <c r="F120" s="171">
        <v>289017</v>
      </c>
      <c r="G120" s="171">
        <v>74224</v>
      </c>
      <c r="H120" s="171">
        <v>78545</v>
      </c>
      <c r="I120" s="171">
        <v>224578</v>
      </c>
      <c r="J120" s="171">
        <v>0</v>
      </c>
      <c r="K120" s="171">
        <v>80251</v>
      </c>
      <c r="L120" s="171">
        <v>13460</v>
      </c>
      <c r="M120" s="171">
        <v>139493</v>
      </c>
      <c r="N120" s="183">
        <v>899568</v>
      </c>
    </row>
    <row r="121" spans="3:14">
      <c r="C121" s="308"/>
      <c r="D121" s="192"/>
      <c r="E121" s="171" t="s">
        <v>127</v>
      </c>
      <c r="F121" s="171">
        <v>250080</v>
      </c>
      <c r="G121" s="171">
        <v>65160</v>
      </c>
      <c r="H121" s="171">
        <v>78103</v>
      </c>
      <c r="I121" s="171">
        <v>141468</v>
      </c>
      <c r="J121" s="171">
        <v>0</v>
      </c>
      <c r="K121" s="171">
        <v>80250</v>
      </c>
      <c r="L121" s="171">
        <v>13190</v>
      </c>
      <c r="M121" s="171">
        <v>109168</v>
      </c>
      <c r="N121" s="183">
        <v>737419</v>
      </c>
    </row>
    <row r="122" spans="3:14">
      <c r="C122" s="308"/>
      <c r="D122" s="193"/>
      <c r="E122" s="172" t="s">
        <v>247</v>
      </c>
      <c r="F122" s="172">
        <v>0.86529999999999996</v>
      </c>
      <c r="G122" s="172">
        <v>0.87790000000000001</v>
      </c>
      <c r="H122" s="172">
        <v>0.99439999999999995</v>
      </c>
      <c r="I122" s="172">
        <v>0.62990000000000002</v>
      </c>
      <c r="J122" s="172" t="s">
        <v>118</v>
      </c>
      <c r="K122" s="172">
        <v>1</v>
      </c>
      <c r="L122" s="172">
        <v>0.97989999999999999</v>
      </c>
      <c r="M122" s="172">
        <v>0.78259999999999996</v>
      </c>
      <c r="N122" s="184">
        <v>0.81974792344769931</v>
      </c>
    </row>
    <row r="123" spans="3:14">
      <c r="C123" s="308"/>
      <c r="D123" s="191" t="s">
        <v>190</v>
      </c>
      <c r="E123" s="171" t="s">
        <v>110</v>
      </c>
      <c r="F123" s="171">
        <v>20000</v>
      </c>
      <c r="G123" s="171">
        <v>0</v>
      </c>
      <c r="H123" s="171">
        <v>0</v>
      </c>
      <c r="I123" s="171">
        <v>0</v>
      </c>
      <c r="J123" s="171">
        <v>0</v>
      </c>
      <c r="K123" s="171">
        <v>0</v>
      </c>
      <c r="L123" s="171">
        <v>0</v>
      </c>
      <c r="M123" s="171">
        <v>0</v>
      </c>
      <c r="N123" s="183">
        <v>20000</v>
      </c>
    </row>
    <row r="124" spans="3:14">
      <c r="C124" s="308"/>
      <c r="D124" s="192"/>
      <c r="E124" s="171" t="s">
        <v>127</v>
      </c>
      <c r="F124" s="171">
        <v>20000</v>
      </c>
      <c r="G124" s="171">
        <v>0</v>
      </c>
      <c r="H124" s="171">
        <v>0</v>
      </c>
      <c r="I124" s="171">
        <v>0</v>
      </c>
      <c r="J124" s="171">
        <v>0</v>
      </c>
      <c r="K124" s="171">
        <v>0</v>
      </c>
      <c r="L124" s="171">
        <v>0</v>
      </c>
      <c r="M124" s="171">
        <v>0</v>
      </c>
      <c r="N124" s="183">
        <v>20000</v>
      </c>
    </row>
    <row r="125" spans="3:14">
      <c r="C125" s="308"/>
      <c r="D125" s="193"/>
      <c r="E125" s="172" t="s">
        <v>247</v>
      </c>
      <c r="F125" s="172">
        <v>1</v>
      </c>
      <c r="G125" s="172" t="s">
        <v>118</v>
      </c>
      <c r="H125" s="172" t="s">
        <v>118</v>
      </c>
      <c r="I125" s="172" t="s">
        <v>118</v>
      </c>
      <c r="J125" s="172" t="s">
        <v>118</v>
      </c>
      <c r="K125" s="172" t="s">
        <v>118</v>
      </c>
      <c r="L125" s="172" t="s">
        <v>118</v>
      </c>
      <c r="M125" s="172" t="s">
        <v>118</v>
      </c>
      <c r="N125" s="184">
        <v>1</v>
      </c>
    </row>
    <row r="126" spans="3:14">
      <c r="C126" s="308"/>
      <c r="D126" s="191" t="s">
        <v>191</v>
      </c>
      <c r="E126" s="171" t="s">
        <v>110</v>
      </c>
      <c r="F126" s="171">
        <v>236021</v>
      </c>
      <c r="G126" s="171">
        <v>108346</v>
      </c>
      <c r="H126" s="171">
        <v>81779</v>
      </c>
      <c r="I126" s="171">
        <v>13684</v>
      </c>
      <c r="J126" s="171">
        <v>0</v>
      </c>
      <c r="K126" s="171">
        <v>8000</v>
      </c>
      <c r="L126" s="171">
        <v>14000</v>
      </c>
      <c r="M126" s="171">
        <v>16080</v>
      </c>
      <c r="N126" s="183">
        <v>477910</v>
      </c>
    </row>
    <row r="127" spans="3:14">
      <c r="C127" s="308"/>
      <c r="D127" s="192"/>
      <c r="E127" s="171" t="s">
        <v>127</v>
      </c>
      <c r="F127" s="171">
        <v>197969</v>
      </c>
      <c r="G127" s="171">
        <v>99682</v>
      </c>
      <c r="H127" s="171">
        <v>75320</v>
      </c>
      <c r="I127" s="171">
        <v>10420</v>
      </c>
      <c r="J127" s="171">
        <v>0</v>
      </c>
      <c r="K127" s="171">
        <v>8000</v>
      </c>
      <c r="L127" s="171">
        <v>14000</v>
      </c>
      <c r="M127" s="171">
        <v>5800</v>
      </c>
      <c r="N127" s="183">
        <v>411191</v>
      </c>
    </row>
    <row r="128" spans="3:14">
      <c r="C128" s="308"/>
      <c r="D128" s="193"/>
      <c r="E128" s="172" t="s">
        <v>247</v>
      </c>
      <c r="F128" s="172">
        <v>0.83879999999999999</v>
      </c>
      <c r="G128" s="172">
        <v>0.92</v>
      </c>
      <c r="H128" s="172">
        <v>0.92100000000000004</v>
      </c>
      <c r="I128" s="172">
        <v>0.76149999999999995</v>
      </c>
      <c r="J128" s="172" t="s">
        <v>118</v>
      </c>
      <c r="K128" s="172">
        <v>1</v>
      </c>
      <c r="L128" s="172">
        <v>1</v>
      </c>
      <c r="M128" s="172">
        <v>0.36070000000000002</v>
      </c>
      <c r="N128" s="184">
        <v>0.86039421648427528</v>
      </c>
    </row>
    <row r="129" spans="3:14" ht="12.75" customHeight="1">
      <c r="C129" s="308"/>
      <c r="D129" s="191" t="s">
        <v>249</v>
      </c>
      <c r="E129" s="171" t="s">
        <v>110</v>
      </c>
      <c r="F129" s="171">
        <v>0</v>
      </c>
      <c r="G129" s="171">
        <v>0</v>
      </c>
      <c r="H129" s="171">
        <v>0</v>
      </c>
      <c r="I129" s="171">
        <v>20781</v>
      </c>
      <c r="J129" s="171">
        <v>0</v>
      </c>
      <c r="K129" s="171">
        <v>0</v>
      </c>
      <c r="L129" s="171">
        <v>0</v>
      </c>
      <c r="M129" s="171">
        <v>0</v>
      </c>
      <c r="N129" s="183">
        <v>20781</v>
      </c>
    </row>
    <row r="130" spans="3:14">
      <c r="C130" s="308"/>
      <c r="D130" s="192"/>
      <c r="E130" s="171" t="s">
        <v>127</v>
      </c>
      <c r="F130" s="171">
        <v>0</v>
      </c>
      <c r="G130" s="171">
        <v>0</v>
      </c>
      <c r="H130" s="171">
        <v>0</v>
      </c>
      <c r="I130" s="171">
        <v>20781</v>
      </c>
      <c r="J130" s="171">
        <v>0</v>
      </c>
      <c r="K130" s="171">
        <v>0</v>
      </c>
      <c r="L130" s="171">
        <v>0</v>
      </c>
      <c r="M130" s="171">
        <v>0</v>
      </c>
      <c r="N130" s="183">
        <v>20781</v>
      </c>
    </row>
    <row r="131" spans="3:14">
      <c r="C131" s="308"/>
      <c r="D131" s="193"/>
      <c r="E131" s="172" t="s">
        <v>247</v>
      </c>
      <c r="F131" s="172" t="s">
        <v>118</v>
      </c>
      <c r="G131" s="172" t="s">
        <v>118</v>
      </c>
      <c r="H131" s="172" t="s">
        <v>118</v>
      </c>
      <c r="I131" s="172">
        <v>1</v>
      </c>
      <c r="J131" s="172" t="s">
        <v>118</v>
      </c>
      <c r="K131" s="172" t="s">
        <v>118</v>
      </c>
      <c r="L131" s="172" t="s">
        <v>118</v>
      </c>
      <c r="M131" s="172" t="s">
        <v>118</v>
      </c>
      <c r="N131" s="184">
        <v>1</v>
      </c>
    </row>
    <row r="132" spans="3:14" ht="12.75" customHeight="1">
      <c r="C132" s="308"/>
      <c r="D132" s="191" t="s">
        <v>192</v>
      </c>
      <c r="E132" s="171" t="s">
        <v>110</v>
      </c>
      <c r="F132" s="171">
        <v>0</v>
      </c>
      <c r="G132" s="171">
        <v>3000</v>
      </c>
      <c r="H132" s="171">
        <v>0</v>
      </c>
      <c r="I132" s="171">
        <v>0</v>
      </c>
      <c r="J132" s="171">
        <v>0</v>
      </c>
      <c r="K132" s="171">
        <v>0</v>
      </c>
      <c r="L132" s="171">
        <v>0</v>
      </c>
      <c r="M132" s="171">
        <v>0</v>
      </c>
      <c r="N132" s="183">
        <v>3000</v>
      </c>
    </row>
    <row r="133" spans="3:14">
      <c r="C133" s="308"/>
      <c r="D133" s="192"/>
      <c r="E133" s="171" t="s">
        <v>127</v>
      </c>
      <c r="F133" s="171">
        <v>0</v>
      </c>
      <c r="G133" s="171">
        <v>2822</v>
      </c>
      <c r="H133" s="171">
        <v>0</v>
      </c>
      <c r="I133" s="171">
        <v>0</v>
      </c>
      <c r="J133" s="171">
        <v>0</v>
      </c>
      <c r="K133" s="171">
        <v>0</v>
      </c>
      <c r="L133" s="171">
        <v>0</v>
      </c>
      <c r="M133" s="171">
        <v>0</v>
      </c>
      <c r="N133" s="183">
        <v>2822</v>
      </c>
    </row>
    <row r="134" spans="3:14">
      <c r="C134" s="308"/>
      <c r="D134" s="193"/>
      <c r="E134" s="172" t="s">
        <v>247</v>
      </c>
      <c r="F134" s="172" t="s">
        <v>118</v>
      </c>
      <c r="G134" s="172">
        <v>0.94059999999999999</v>
      </c>
      <c r="H134" s="172" t="s">
        <v>118</v>
      </c>
      <c r="I134" s="172" t="s">
        <v>118</v>
      </c>
      <c r="J134" s="172" t="s">
        <v>118</v>
      </c>
      <c r="K134" s="172" t="s">
        <v>118</v>
      </c>
      <c r="L134" s="172" t="s">
        <v>118</v>
      </c>
      <c r="M134" s="172" t="s">
        <v>118</v>
      </c>
      <c r="N134" s="184">
        <v>0.94066666666666665</v>
      </c>
    </row>
    <row r="135" spans="3:14">
      <c r="C135" s="308"/>
      <c r="D135" s="191" t="s">
        <v>193</v>
      </c>
      <c r="E135" s="171" t="s">
        <v>110</v>
      </c>
      <c r="F135" s="171">
        <v>60000</v>
      </c>
      <c r="G135" s="171">
        <v>2916</v>
      </c>
      <c r="H135" s="171">
        <v>7000</v>
      </c>
      <c r="I135" s="171">
        <v>0</v>
      </c>
      <c r="J135" s="171">
        <v>0</v>
      </c>
      <c r="K135" s="171">
        <v>0</v>
      </c>
      <c r="L135" s="171">
        <v>0</v>
      </c>
      <c r="M135" s="171">
        <v>1000</v>
      </c>
      <c r="N135" s="183">
        <v>70916</v>
      </c>
    </row>
    <row r="136" spans="3:14">
      <c r="C136" s="308"/>
      <c r="D136" s="192"/>
      <c r="E136" s="171" t="s">
        <v>127</v>
      </c>
      <c r="F136" s="171">
        <v>19000</v>
      </c>
      <c r="G136" s="171">
        <v>2916</v>
      </c>
      <c r="H136" s="171">
        <v>7000</v>
      </c>
      <c r="I136" s="171">
        <v>0</v>
      </c>
      <c r="J136" s="171">
        <v>0</v>
      </c>
      <c r="K136" s="171">
        <v>0</v>
      </c>
      <c r="L136" s="171">
        <v>0</v>
      </c>
      <c r="M136" s="171">
        <v>0</v>
      </c>
      <c r="N136" s="183">
        <v>28916</v>
      </c>
    </row>
    <row r="137" spans="3:14">
      <c r="C137" s="308"/>
      <c r="D137" s="193"/>
      <c r="E137" s="172" t="s">
        <v>247</v>
      </c>
      <c r="F137" s="172">
        <v>0.31669999999999998</v>
      </c>
      <c r="G137" s="172">
        <v>1</v>
      </c>
      <c r="H137" s="172">
        <v>1</v>
      </c>
      <c r="I137" s="172" t="s">
        <v>118</v>
      </c>
      <c r="J137" s="172" t="s">
        <v>118</v>
      </c>
      <c r="K137" s="172" t="s">
        <v>118</v>
      </c>
      <c r="L137" s="172" t="s">
        <v>118</v>
      </c>
      <c r="M137" s="172">
        <v>0</v>
      </c>
      <c r="N137" s="184">
        <v>0.40775001410119016</v>
      </c>
    </row>
    <row r="138" spans="3:14" ht="12.75" customHeight="1">
      <c r="C138" s="308"/>
      <c r="D138" s="191" t="s">
        <v>194</v>
      </c>
      <c r="E138" s="171" t="s">
        <v>110</v>
      </c>
      <c r="F138" s="171">
        <v>0</v>
      </c>
      <c r="G138" s="171">
        <v>84</v>
      </c>
      <c r="H138" s="171">
        <v>0</v>
      </c>
      <c r="I138" s="171">
        <v>2100</v>
      </c>
      <c r="J138" s="171">
        <v>0</v>
      </c>
      <c r="K138" s="171">
        <v>0</v>
      </c>
      <c r="L138" s="171">
        <v>0</v>
      </c>
      <c r="M138" s="171">
        <v>0</v>
      </c>
      <c r="N138" s="183">
        <v>2184</v>
      </c>
    </row>
    <row r="139" spans="3:14">
      <c r="C139" s="308"/>
      <c r="D139" s="192"/>
      <c r="E139" s="171" t="s">
        <v>127</v>
      </c>
      <c r="F139" s="171">
        <v>0</v>
      </c>
      <c r="G139" s="171">
        <v>84</v>
      </c>
      <c r="H139" s="171">
        <v>0</v>
      </c>
      <c r="I139" s="171">
        <v>2000</v>
      </c>
      <c r="J139" s="171">
        <v>0</v>
      </c>
      <c r="K139" s="171">
        <v>0</v>
      </c>
      <c r="L139" s="171">
        <v>0</v>
      </c>
      <c r="M139" s="171">
        <v>0</v>
      </c>
      <c r="N139" s="183">
        <v>2084</v>
      </c>
    </row>
    <row r="140" spans="3:14">
      <c r="C140" s="308"/>
      <c r="D140" s="193"/>
      <c r="E140" s="172" t="s">
        <v>247</v>
      </c>
      <c r="F140" s="172" t="s">
        <v>118</v>
      </c>
      <c r="G140" s="172">
        <v>1</v>
      </c>
      <c r="H140" s="172" t="s">
        <v>118</v>
      </c>
      <c r="I140" s="172">
        <v>0.95240000000000002</v>
      </c>
      <c r="J140" s="172" t="s">
        <v>118</v>
      </c>
      <c r="K140" s="172" t="s">
        <v>118</v>
      </c>
      <c r="L140" s="172" t="s">
        <v>118</v>
      </c>
      <c r="M140" s="172" t="s">
        <v>118</v>
      </c>
      <c r="N140" s="184">
        <v>0.95421245421245426</v>
      </c>
    </row>
    <row r="141" spans="3:14">
      <c r="C141" s="308"/>
      <c r="D141" s="191" t="s">
        <v>195</v>
      </c>
      <c r="E141" s="171" t="s">
        <v>110</v>
      </c>
      <c r="F141" s="171">
        <v>3872</v>
      </c>
      <c r="G141" s="171">
        <v>1472</v>
      </c>
      <c r="H141" s="171">
        <v>35798</v>
      </c>
      <c r="I141" s="171">
        <v>0</v>
      </c>
      <c r="J141" s="171">
        <v>0</v>
      </c>
      <c r="K141" s="171">
        <v>3743</v>
      </c>
      <c r="L141" s="171">
        <v>0</v>
      </c>
      <c r="M141" s="171">
        <v>0</v>
      </c>
      <c r="N141" s="183">
        <v>44885</v>
      </c>
    </row>
    <row r="142" spans="3:14">
      <c r="C142" s="308"/>
      <c r="D142" s="192"/>
      <c r="E142" s="171" t="s">
        <v>127</v>
      </c>
      <c r="F142" s="171">
        <v>872</v>
      </c>
      <c r="G142" s="171">
        <v>1472</v>
      </c>
      <c r="H142" s="171">
        <v>28798</v>
      </c>
      <c r="I142" s="171">
        <v>0</v>
      </c>
      <c r="J142" s="171">
        <v>0</v>
      </c>
      <c r="K142" s="171">
        <v>3702</v>
      </c>
      <c r="L142" s="171">
        <v>0</v>
      </c>
      <c r="M142" s="171">
        <v>0</v>
      </c>
      <c r="N142" s="183">
        <v>34844</v>
      </c>
    </row>
    <row r="143" spans="3:14">
      <c r="C143" s="308"/>
      <c r="D143" s="193"/>
      <c r="E143" s="172" t="s">
        <v>247</v>
      </c>
      <c r="F143" s="172">
        <v>0.22520000000000001</v>
      </c>
      <c r="G143" s="172">
        <v>1</v>
      </c>
      <c r="H143" s="172">
        <v>0.8044</v>
      </c>
      <c r="I143" s="172" t="s">
        <v>118</v>
      </c>
      <c r="J143" s="172" t="s">
        <v>118</v>
      </c>
      <c r="K143" s="172">
        <v>0.98899999999999999</v>
      </c>
      <c r="L143" s="172" t="s">
        <v>118</v>
      </c>
      <c r="M143" s="172" t="s">
        <v>118</v>
      </c>
      <c r="N143" s="184">
        <v>0.77629497604990527</v>
      </c>
    </row>
    <row r="144" spans="3:14">
      <c r="C144" s="308"/>
      <c r="D144" s="191" t="s">
        <v>196</v>
      </c>
      <c r="E144" s="171" t="s">
        <v>110</v>
      </c>
      <c r="F144" s="171">
        <v>20000</v>
      </c>
      <c r="G144" s="171">
        <v>0</v>
      </c>
      <c r="H144" s="171">
        <v>0</v>
      </c>
      <c r="I144" s="171">
        <v>0</v>
      </c>
      <c r="J144" s="171">
        <v>26293</v>
      </c>
      <c r="K144" s="171">
        <v>0</v>
      </c>
      <c r="L144" s="171">
        <v>0</v>
      </c>
      <c r="M144" s="171">
        <v>0</v>
      </c>
      <c r="N144" s="183">
        <v>46293</v>
      </c>
    </row>
    <row r="145" spans="3:14">
      <c r="C145" s="308"/>
      <c r="D145" s="192"/>
      <c r="E145" s="171" t="s">
        <v>127</v>
      </c>
      <c r="F145" s="171">
        <v>20000</v>
      </c>
      <c r="G145" s="171">
        <v>0</v>
      </c>
      <c r="H145" s="171">
        <v>0</v>
      </c>
      <c r="I145" s="171">
        <v>0</v>
      </c>
      <c r="J145" s="171">
        <v>26293</v>
      </c>
      <c r="K145" s="171">
        <v>0</v>
      </c>
      <c r="L145" s="171">
        <v>0</v>
      </c>
      <c r="M145" s="171">
        <v>0</v>
      </c>
      <c r="N145" s="183">
        <v>46293</v>
      </c>
    </row>
    <row r="146" spans="3:14">
      <c r="C146" s="308"/>
      <c r="D146" s="193"/>
      <c r="E146" s="172" t="s">
        <v>247</v>
      </c>
      <c r="F146" s="172">
        <v>1</v>
      </c>
      <c r="G146" s="172" t="s">
        <v>118</v>
      </c>
      <c r="H146" s="172" t="s">
        <v>118</v>
      </c>
      <c r="I146" s="172" t="s">
        <v>118</v>
      </c>
      <c r="J146" s="172">
        <v>1</v>
      </c>
      <c r="K146" s="172" t="s">
        <v>118</v>
      </c>
      <c r="L146" s="172" t="s">
        <v>118</v>
      </c>
      <c r="M146" s="172" t="s">
        <v>118</v>
      </c>
      <c r="N146" s="184">
        <v>1</v>
      </c>
    </row>
    <row r="147" spans="3:14" ht="12.75" customHeight="1">
      <c r="C147" s="308"/>
      <c r="D147" s="191" t="s">
        <v>271</v>
      </c>
      <c r="E147" s="171" t="s">
        <v>110</v>
      </c>
      <c r="F147" s="171">
        <v>0</v>
      </c>
      <c r="G147" s="171">
        <v>0</v>
      </c>
      <c r="H147" s="171">
        <v>0</v>
      </c>
      <c r="I147" s="171">
        <v>39404</v>
      </c>
      <c r="J147" s="171">
        <v>0</v>
      </c>
      <c r="K147" s="171">
        <v>0</v>
      </c>
      <c r="L147" s="171">
        <v>0</v>
      </c>
      <c r="M147" s="171">
        <v>0</v>
      </c>
      <c r="N147" s="183">
        <v>39404</v>
      </c>
    </row>
    <row r="148" spans="3:14">
      <c r="C148" s="308"/>
      <c r="D148" s="192"/>
      <c r="E148" s="171" t="s">
        <v>127</v>
      </c>
      <c r="F148" s="171">
        <v>0</v>
      </c>
      <c r="G148" s="171">
        <v>0</v>
      </c>
      <c r="H148" s="171">
        <v>0</v>
      </c>
      <c r="I148" s="171">
        <v>39404</v>
      </c>
      <c r="J148" s="171">
        <v>0</v>
      </c>
      <c r="K148" s="171">
        <v>0</v>
      </c>
      <c r="L148" s="171">
        <v>0</v>
      </c>
      <c r="M148" s="171">
        <v>0</v>
      </c>
      <c r="N148" s="183">
        <v>39404</v>
      </c>
    </row>
    <row r="149" spans="3:14">
      <c r="C149" s="308"/>
      <c r="D149" s="193"/>
      <c r="E149" s="172" t="s">
        <v>247</v>
      </c>
      <c r="F149" s="172" t="s">
        <v>118</v>
      </c>
      <c r="G149" s="172" t="s">
        <v>118</v>
      </c>
      <c r="H149" s="172" t="s">
        <v>118</v>
      </c>
      <c r="I149" s="172">
        <v>1</v>
      </c>
      <c r="J149" s="172" t="s">
        <v>118</v>
      </c>
      <c r="K149" s="172" t="s">
        <v>118</v>
      </c>
      <c r="L149" s="172" t="s">
        <v>118</v>
      </c>
      <c r="M149" s="172" t="s">
        <v>118</v>
      </c>
      <c r="N149" s="184">
        <v>1</v>
      </c>
    </row>
    <row r="150" spans="3:14">
      <c r="C150" s="308"/>
      <c r="D150" s="191" t="s">
        <v>197</v>
      </c>
      <c r="E150" s="171" t="s">
        <v>110</v>
      </c>
      <c r="F150" s="171">
        <v>3000</v>
      </c>
      <c r="G150" s="171">
        <v>0</v>
      </c>
      <c r="H150" s="171">
        <v>0</v>
      </c>
      <c r="I150" s="171">
        <v>0</v>
      </c>
      <c r="J150" s="171">
        <v>9000</v>
      </c>
      <c r="K150" s="171">
        <v>0</v>
      </c>
      <c r="L150" s="171">
        <v>0</v>
      </c>
      <c r="M150" s="171">
        <v>0</v>
      </c>
      <c r="N150" s="183">
        <v>12000</v>
      </c>
    </row>
    <row r="151" spans="3:14">
      <c r="C151" s="308"/>
      <c r="D151" s="192"/>
      <c r="E151" s="171" t="s">
        <v>127</v>
      </c>
      <c r="F151" s="171">
        <v>3000</v>
      </c>
      <c r="G151" s="171">
        <v>0</v>
      </c>
      <c r="H151" s="171">
        <v>0</v>
      </c>
      <c r="I151" s="171">
        <v>0</v>
      </c>
      <c r="J151" s="171">
        <v>9000</v>
      </c>
      <c r="K151" s="171">
        <v>0</v>
      </c>
      <c r="L151" s="171">
        <v>0</v>
      </c>
      <c r="M151" s="171">
        <v>0</v>
      </c>
      <c r="N151" s="183">
        <v>12000</v>
      </c>
    </row>
    <row r="152" spans="3:14">
      <c r="C152" s="308"/>
      <c r="D152" s="193"/>
      <c r="E152" s="172" t="s">
        <v>247</v>
      </c>
      <c r="F152" s="172">
        <v>1</v>
      </c>
      <c r="G152" s="172" t="s">
        <v>118</v>
      </c>
      <c r="H152" s="172" t="s">
        <v>118</v>
      </c>
      <c r="I152" s="172" t="s">
        <v>118</v>
      </c>
      <c r="J152" s="172">
        <v>1</v>
      </c>
      <c r="K152" s="172" t="s">
        <v>118</v>
      </c>
      <c r="L152" s="172" t="s">
        <v>118</v>
      </c>
      <c r="M152" s="172" t="s">
        <v>118</v>
      </c>
      <c r="N152" s="184">
        <v>1</v>
      </c>
    </row>
    <row r="153" spans="3:14" ht="12.75" customHeight="1">
      <c r="C153" s="308"/>
      <c r="D153" s="191" t="s">
        <v>198</v>
      </c>
      <c r="E153" s="171" t="s">
        <v>110</v>
      </c>
      <c r="F153" s="171">
        <v>284681</v>
      </c>
      <c r="G153" s="171">
        <v>2000</v>
      </c>
      <c r="H153" s="171">
        <v>23112</v>
      </c>
      <c r="I153" s="171">
        <v>53000</v>
      </c>
      <c r="J153" s="171">
        <v>0</v>
      </c>
      <c r="K153" s="171">
        <v>0</v>
      </c>
      <c r="L153" s="171">
        <v>1000</v>
      </c>
      <c r="M153" s="171">
        <v>37788</v>
      </c>
      <c r="N153" s="183">
        <v>401581</v>
      </c>
    </row>
    <row r="154" spans="3:14">
      <c r="C154" s="308"/>
      <c r="D154" s="192"/>
      <c r="E154" s="171" t="s">
        <v>127</v>
      </c>
      <c r="F154" s="171">
        <v>284677</v>
      </c>
      <c r="G154" s="171">
        <v>2000</v>
      </c>
      <c r="H154" s="171">
        <v>22368</v>
      </c>
      <c r="I154" s="171">
        <v>51366</v>
      </c>
      <c r="J154" s="171">
        <v>0</v>
      </c>
      <c r="K154" s="171">
        <v>0</v>
      </c>
      <c r="L154" s="171">
        <v>966</v>
      </c>
      <c r="M154" s="171">
        <v>26032</v>
      </c>
      <c r="N154" s="183">
        <v>387409</v>
      </c>
    </row>
    <row r="155" spans="3:14">
      <c r="C155" s="308"/>
      <c r="D155" s="193"/>
      <c r="E155" s="172" t="s">
        <v>247</v>
      </c>
      <c r="F155" s="172">
        <v>1</v>
      </c>
      <c r="G155" s="172">
        <v>1</v>
      </c>
      <c r="H155" s="172">
        <v>0.96779999999999999</v>
      </c>
      <c r="I155" s="172">
        <v>0.96919999999999995</v>
      </c>
      <c r="J155" s="172" t="s">
        <v>118</v>
      </c>
      <c r="K155" s="172" t="s">
        <v>118</v>
      </c>
      <c r="L155" s="172">
        <v>0.96589999999999998</v>
      </c>
      <c r="M155" s="172">
        <v>0.68889999999999996</v>
      </c>
      <c r="N155" s="184">
        <v>0.96470948575754334</v>
      </c>
    </row>
    <row r="156" spans="3:14">
      <c r="C156" s="308"/>
      <c r="D156" s="191" t="s">
        <v>199</v>
      </c>
      <c r="E156" s="171" t="s">
        <v>110</v>
      </c>
      <c r="F156" s="171">
        <v>0</v>
      </c>
      <c r="G156" s="171">
        <v>96668</v>
      </c>
      <c r="H156" s="171">
        <v>7900</v>
      </c>
      <c r="I156" s="171">
        <v>1800</v>
      </c>
      <c r="J156" s="171">
        <v>24338</v>
      </c>
      <c r="K156" s="171">
        <v>0</v>
      </c>
      <c r="L156" s="171">
        <v>0</v>
      </c>
      <c r="M156" s="171">
        <v>0</v>
      </c>
      <c r="N156" s="183">
        <v>130706</v>
      </c>
    </row>
    <row r="157" spans="3:14">
      <c r="C157" s="308"/>
      <c r="D157" s="192"/>
      <c r="E157" s="171" t="s">
        <v>127</v>
      </c>
      <c r="F157" s="171">
        <v>0</v>
      </c>
      <c r="G157" s="171">
        <v>80667</v>
      </c>
      <c r="H157" s="171">
        <v>7900</v>
      </c>
      <c r="I157" s="171">
        <v>1488</v>
      </c>
      <c r="J157" s="171">
        <v>24316</v>
      </c>
      <c r="K157" s="171">
        <v>0</v>
      </c>
      <c r="L157" s="171">
        <v>0</v>
      </c>
      <c r="M157" s="171">
        <v>0</v>
      </c>
      <c r="N157" s="183">
        <v>114371</v>
      </c>
    </row>
    <row r="158" spans="3:14">
      <c r="C158" s="308"/>
      <c r="D158" s="193"/>
      <c r="E158" s="172" t="s">
        <v>247</v>
      </c>
      <c r="F158" s="172" t="s">
        <v>118</v>
      </c>
      <c r="G158" s="172">
        <v>0.83450000000000002</v>
      </c>
      <c r="H158" s="172">
        <v>1</v>
      </c>
      <c r="I158" s="172">
        <v>0.82679999999999998</v>
      </c>
      <c r="J158" s="172">
        <v>0.99909999999999999</v>
      </c>
      <c r="K158" s="172" t="s">
        <v>118</v>
      </c>
      <c r="L158" s="172" t="s">
        <v>118</v>
      </c>
      <c r="M158" s="172" t="s">
        <v>118</v>
      </c>
      <c r="N158" s="184">
        <v>0.87502486496411791</v>
      </c>
    </row>
    <row r="159" spans="3:14" ht="12.75" customHeight="1">
      <c r="C159" s="308"/>
      <c r="D159" s="191" t="s">
        <v>200</v>
      </c>
      <c r="E159" s="171" t="s">
        <v>110</v>
      </c>
      <c r="F159" s="171">
        <v>10000</v>
      </c>
      <c r="G159" s="171">
        <v>0</v>
      </c>
      <c r="H159" s="171">
        <v>196000</v>
      </c>
      <c r="I159" s="171">
        <v>0</v>
      </c>
      <c r="J159" s="171">
        <v>0</v>
      </c>
      <c r="K159" s="171">
        <v>0</v>
      </c>
      <c r="L159" s="171">
        <v>148000</v>
      </c>
      <c r="M159" s="171">
        <v>0</v>
      </c>
      <c r="N159" s="183">
        <v>354000</v>
      </c>
    </row>
    <row r="160" spans="3:14">
      <c r="C160" s="308"/>
      <c r="D160" s="192"/>
      <c r="E160" s="171" t="s">
        <v>127</v>
      </c>
      <c r="F160" s="171">
        <v>7000</v>
      </c>
      <c r="G160" s="171">
        <v>0</v>
      </c>
      <c r="H160" s="171">
        <v>196000</v>
      </c>
      <c r="I160" s="171">
        <v>0</v>
      </c>
      <c r="J160" s="171">
        <v>0</v>
      </c>
      <c r="K160" s="171">
        <v>0</v>
      </c>
      <c r="L160" s="171">
        <v>148000</v>
      </c>
      <c r="M160" s="171">
        <v>0</v>
      </c>
      <c r="N160" s="183">
        <v>351000</v>
      </c>
    </row>
    <row r="161" spans="3:14">
      <c r="C161" s="308"/>
      <c r="D161" s="193"/>
      <c r="E161" s="172" t="s">
        <v>247</v>
      </c>
      <c r="F161" s="172">
        <v>0.7</v>
      </c>
      <c r="G161" s="172" t="s">
        <v>118</v>
      </c>
      <c r="H161" s="172">
        <v>1</v>
      </c>
      <c r="I161" s="172" t="s">
        <v>118</v>
      </c>
      <c r="J161" s="172" t="s">
        <v>118</v>
      </c>
      <c r="K161" s="172" t="s">
        <v>118</v>
      </c>
      <c r="L161" s="172">
        <v>1</v>
      </c>
      <c r="M161" s="172" t="s">
        <v>118</v>
      </c>
      <c r="N161" s="184">
        <v>0.99152542372881358</v>
      </c>
    </row>
    <row r="162" spans="3:14">
      <c r="C162" s="308"/>
      <c r="D162" s="191" t="s">
        <v>201</v>
      </c>
      <c r="E162" s="171" t="s">
        <v>110</v>
      </c>
      <c r="F162" s="171">
        <v>8800</v>
      </c>
      <c r="G162" s="171">
        <v>0</v>
      </c>
      <c r="H162" s="171">
        <v>0</v>
      </c>
      <c r="I162" s="171">
        <v>0</v>
      </c>
      <c r="J162" s="171">
        <v>0</v>
      </c>
      <c r="K162" s="171">
        <v>0</v>
      </c>
      <c r="L162" s="171">
        <v>0</v>
      </c>
      <c r="M162" s="171">
        <v>0</v>
      </c>
      <c r="N162" s="183">
        <v>8800</v>
      </c>
    </row>
    <row r="163" spans="3:14">
      <c r="C163" s="308"/>
      <c r="D163" s="192"/>
      <c r="E163" s="171" t="s">
        <v>127</v>
      </c>
      <c r="F163" s="171">
        <v>8800</v>
      </c>
      <c r="G163" s="171">
        <v>0</v>
      </c>
      <c r="H163" s="171">
        <v>0</v>
      </c>
      <c r="I163" s="171">
        <v>0</v>
      </c>
      <c r="J163" s="171">
        <v>0</v>
      </c>
      <c r="K163" s="171">
        <v>0</v>
      </c>
      <c r="L163" s="171">
        <v>0</v>
      </c>
      <c r="M163" s="171">
        <v>0</v>
      </c>
      <c r="N163" s="183">
        <v>8800</v>
      </c>
    </row>
    <row r="164" spans="3:14">
      <c r="C164" s="308"/>
      <c r="D164" s="193"/>
      <c r="E164" s="172" t="s">
        <v>247</v>
      </c>
      <c r="F164" s="172">
        <v>1</v>
      </c>
      <c r="G164" s="172" t="s">
        <v>118</v>
      </c>
      <c r="H164" s="172" t="s">
        <v>118</v>
      </c>
      <c r="I164" s="172" t="s">
        <v>118</v>
      </c>
      <c r="J164" s="172" t="s">
        <v>118</v>
      </c>
      <c r="K164" s="172" t="s">
        <v>118</v>
      </c>
      <c r="L164" s="172" t="s">
        <v>118</v>
      </c>
      <c r="M164" s="172" t="s">
        <v>118</v>
      </c>
      <c r="N164" s="184">
        <v>1</v>
      </c>
    </row>
    <row r="165" spans="3:14">
      <c r="C165" s="308"/>
      <c r="D165" s="191" t="s">
        <v>202</v>
      </c>
      <c r="E165" s="171" t="s">
        <v>110</v>
      </c>
      <c r="F165" s="171">
        <v>0</v>
      </c>
      <c r="G165" s="171">
        <v>0</v>
      </c>
      <c r="H165" s="171">
        <v>12000</v>
      </c>
      <c r="I165" s="171">
        <v>0</v>
      </c>
      <c r="J165" s="171">
        <v>0</v>
      </c>
      <c r="K165" s="171">
        <v>0</v>
      </c>
      <c r="L165" s="171">
        <v>0</v>
      </c>
      <c r="M165" s="171">
        <v>0</v>
      </c>
      <c r="N165" s="183">
        <v>12000</v>
      </c>
    </row>
    <row r="166" spans="3:14">
      <c r="C166" s="308"/>
      <c r="D166" s="192"/>
      <c r="E166" s="171" t="s">
        <v>127</v>
      </c>
      <c r="F166" s="171">
        <v>0</v>
      </c>
      <c r="G166" s="171">
        <v>0</v>
      </c>
      <c r="H166" s="171">
        <v>12000</v>
      </c>
      <c r="I166" s="171">
        <v>0</v>
      </c>
      <c r="J166" s="171">
        <v>0</v>
      </c>
      <c r="K166" s="171">
        <v>0</v>
      </c>
      <c r="L166" s="171">
        <v>0</v>
      </c>
      <c r="M166" s="171">
        <v>0</v>
      </c>
      <c r="N166" s="183">
        <v>12000</v>
      </c>
    </row>
    <row r="167" spans="3:14">
      <c r="C167" s="308"/>
      <c r="D167" s="193"/>
      <c r="E167" s="172" t="s">
        <v>247</v>
      </c>
      <c r="F167" s="172" t="s">
        <v>118</v>
      </c>
      <c r="G167" s="172" t="s">
        <v>118</v>
      </c>
      <c r="H167" s="172">
        <v>1</v>
      </c>
      <c r="I167" s="172" t="s">
        <v>118</v>
      </c>
      <c r="J167" s="172" t="s">
        <v>118</v>
      </c>
      <c r="K167" s="172" t="s">
        <v>118</v>
      </c>
      <c r="L167" s="172" t="s">
        <v>118</v>
      </c>
      <c r="M167" s="172" t="s">
        <v>118</v>
      </c>
      <c r="N167" s="184">
        <v>1</v>
      </c>
    </row>
    <row r="168" spans="3:14">
      <c r="C168" s="308"/>
      <c r="D168" s="191" t="s">
        <v>250</v>
      </c>
      <c r="E168" s="171" t="s">
        <v>110</v>
      </c>
      <c r="F168" s="171">
        <v>0</v>
      </c>
      <c r="G168" s="171">
        <v>0</v>
      </c>
      <c r="H168" s="171">
        <v>0</v>
      </c>
      <c r="I168" s="171">
        <v>5200</v>
      </c>
      <c r="J168" s="171">
        <v>0</v>
      </c>
      <c r="K168" s="171">
        <v>0</v>
      </c>
      <c r="L168" s="171">
        <v>0</v>
      </c>
      <c r="M168" s="171">
        <v>0</v>
      </c>
      <c r="N168" s="183">
        <v>5200</v>
      </c>
    </row>
    <row r="169" spans="3:14">
      <c r="C169" s="308"/>
      <c r="D169" s="192"/>
      <c r="E169" s="171" t="s">
        <v>127</v>
      </c>
      <c r="F169" s="171">
        <v>0</v>
      </c>
      <c r="G169" s="171">
        <v>0</v>
      </c>
      <c r="H169" s="171">
        <v>0</v>
      </c>
      <c r="I169" s="171">
        <v>5175</v>
      </c>
      <c r="J169" s="171">
        <v>0</v>
      </c>
      <c r="K169" s="171">
        <v>0</v>
      </c>
      <c r="L169" s="171">
        <v>0</v>
      </c>
      <c r="M169" s="171">
        <v>0</v>
      </c>
      <c r="N169" s="183">
        <v>5175</v>
      </c>
    </row>
    <row r="170" spans="3:14">
      <c r="C170" s="308"/>
      <c r="D170" s="193"/>
      <c r="E170" s="172" t="s">
        <v>247</v>
      </c>
      <c r="F170" s="172" t="s">
        <v>118</v>
      </c>
      <c r="G170" s="172" t="s">
        <v>118</v>
      </c>
      <c r="H170" s="172" t="s">
        <v>118</v>
      </c>
      <c r="I170" s="172">
        <v>0.99519999999999997</v>
      </c>
      <c r="J170" s="172" t="s">
        <v>118</v>
      </c>
      <c r="K170" s="172" t="s">
        <v>118</v>
      </c>
      <c r="L170" s="172" t="s">
        <v>118</v>
      </c>
      <c r="M170" s="172" t="s">
        <v>118</v>
      </c>
      <c r="N170" s="184">
        <v>0.99519230769230771</v>
      </c>
    </row>
    <row r="171" spans="3:14">
      <c r="C171" s="308"/>
      <c r="D171" s="191" t="s">
        <v>203</v>
      </c>
      <c r="E171" s="171" t="s">
        <v>110</v>
      </c>
      <c r="F171" s="171">
        <v>95821</v>
      </c>
      <c r="G171" s="171">
        <v>48911</v>
      </c>
      <c r="H171" s="171">
        <v>60084</v>
      </c>
      <c r="I171" s="171">
        <v>46000</v>
      </c>
      <c r="J171" s="171">
        <v>0</v>
      </c>
      <c r="K171" s="171">
        <v>1000</v>
      </c>
      <c r="L171" s="171">
        <v>5000</v>
      </c>
      <c r="M171" s="171">
        <v>30534</v>
      </c>
      <c r="N171" s="183">
        <v>287350</v>
      </c>
    </row>
    <row r="172" spans="3:14">
      <c r="C172" s="308"/>
      <c r="D172" s="192"/>
      <c r="E172" s="171" t="s">
        <v>127</v>
      </c>
      <c r="F172" s="171">
        <v>95224</v>
      </c>
      <c r="G172" s="171">
        <v>48725</v>
      </c>
      <c r="H172" s="171">
        <v>53084</v>
      </c>
      <c r="I172" s="171">
        <v>31391</v>
      </c>
      <c r="J172" s="171">
        <v>0</v>
      </c>
      <c r="K172" s="171">
        <v>1000</v>
      </c>
      <c r="L172" s="171">
        <v>5000</v>
      </c>
      <c r="M172" s="171">
        <v>11385</v>
      </c>
      <c r="N172" s="183">
        <v>245809</v>
      </c>
    </row>
    <row r="173" spans="3:14">
      <c r="C173" s="308"/>
      <c r="D173" s="193"/>
      <c r="E173" s="172" t="s">
        <v>247</v>
      </c>
      <c r="F173" s="172">
        <v>0.99380000000000002</v>
      </c>
      <c r="G173" s="172">
        <v>0.99619999999999997</v>
      </c>
      <c r="H173" s="172">
        <v>0.88349999999999995</v>
      </c>
      <c r="I173" s="172">
        <v>0.68240000000000001</v>
      </c>
      <c r="J173" s="172" t="s">
        <v>118</v>
      </c>
      <c r="K173" s="172">
        <v>1</v>
      </c>
      <c r="L173" s="172">
        <v>1</v>
      </c>
      <c r="M173" s="172">
        <v>0.37290000000000001</v>
      </c>
      <c r="N173" s="184">
        <v>0.85543413955107017</v>
      </c>
    </row>
    <row r="174" spans="3:14">
      <c r="C174" s="308"/>
      <c r="D174" s="191" t="s">
        <v>204</v>
      </c>
      <c r="E174" s="171" t="s">
        <v>110</v>
      </c>
      <c r="F174" s="171">
        <v>15000</v>
      </c>
      <c r="G174" s="171">
        <v>0</v>
      </c>
      <c r="H174" s="171">
        <v>0</v>
      </c>
      <c r="I174" s="171">
        <v>0</v>
      </c>
      <c r="J174" s="171">
        <v>0</v>
      </c>
      <c r="K174" s="171">
        <v>0</v>
      </c>
      <c r="L174" s="171">
        <v>0</v>
      </c>
      <c r="M174" s="171">
        <v>0</v>
      </c>
      <c r="N174" s="183">
        <v>15000</v>
      </c>
    </row>
    <row r="175" spans="3:14">
      <c r="C175" s="308"/>
      <c r="D175" s="192"/>
      <c r="E175" s="171" t="s">
        <v>127</v>
      </c>
      <c r="F175" s="171"/>
      <c r="G175" s="171"/>
      <c r="H175" s="171"/>
      <c r="I175" s="171"/>
      <c r="J175" s="171"/>
      <c r="K175" s="171"/>
      <c r="L175" s="171"/>
      <c r="M175" s="171"/>
      <c r="N175" s="183">
        <v>0</v>
      </c>
    </row>
    <row r="176" spans="3:14">
      <c r="C176" s="308"/>
      <c r="D176" s="193"/>
      <c r="E176" s="172" t="s">
        <v>247</v>
      </c>
      <c r="F176" s="172"/>
      <c r="G176" s="172"/>
      <c r="H176" s="172"/>
      <c r="I176" s="172"/>
      <c r="J176" s="172"/>
      <c r="K176" s="172"/>
      <c r="L176" s="172"/>
      <c r="M176" s="172"/>
      <c r="N176" s="184">
        <v>0</v>
      </c>
    </row>
    <row r="177" spans="3:14">
      <c r="C177" s="308"/>
      <c r="D177" s="192" t="s">
        <v>205</v>
      </c>
      <c r="E177" s="172" t="s">
        <v>110</v>
      </c>
      <c r="F177" s="234">
        <v>367030</v>
      </c>
      <c r="G177" s="234">
        <v>449058</v>
      </c>
      <c r="H177" s="234">
        <v>89000</v>
      </c>
      <c r="I177" s="234">
        <v>131773</v>
      </c>
      <c r="J177" s="234">
        <v>129937</v>
      </c>
      <c r="K177" s="234">
        <v>78428</v>
      </c>
      <c r="L177" s="234">
        <v>257303</v>
      </c>
      <c r="M177" s="234">
        <v>40070</v>
      </c>
      <c r="N177" s="183">
        <v>1542599</v>
      </c>
    </row>
    <row r="178" spans="3:14">
      <c r="C178" s="308"/>
      <c r="D178" s="192"/>
      <c r="E178" s="172" t="s">
        <v>127</v>
      </c>
      <c r="F178" s="234">
        <v>313799</v>
      </c>
      <c r="G178" s="234">
        <v>413110</v>
      </c>
      <c r="H178" s="234">
        <v>61000</v>
      </c>
      <c r="I178" s="234">
        <v>126773</v>
      </c>
      <c r="J178" s="234">
        <v>129937</v>
      </c>
      <c r="K178" s="234">
        <v>74392</v>
      </c>
      <c r="L178" s="234">
        <v>257268</v>
      </c>
      <c r="M178" s="234">
        <v>15910</v>
      </c>
      <c r="N178" s="183">
        <v>1392189</v>
      </c>
    </row>
    <row r="179" spans="3:14">
      <c r="C179" s="308"/>
      <c r="D179" s="192"/>
      <c r="E179" s="172" t="s">
        <v>247</v>
      </c>
      <c r="F179" s="172">
        <v>0.85499999999999998</v>
      </c>
      <c r="G179" s="172">
        <v>0.91990000000000005</v>
      </c>
      <c r="H179" s="172">
        <v>0.68540000000000001</v>
      </c>
      <c r="I179" s="172">
        <v>0.96209999999999996</v>
      </c>
      <c r="J179" s="172">
        <v>1</v>
      </c>
      <c r="K179" s="172">
        <v>0.94850000000000001</v>
      </c>
      <c r="L179" s="172">
        <v>0.99990000000000001</v>
      </c>
      <c r="M179" s="172">
        <v>0.39710000000000001</v>
      </c>
      <c r="N179" s="184">
        <v>0.90249572312700843</v>
      </c>
    </row>
    <row r="180" spans="3:14">
      <c r="C180" s="308"/>
      <c r="D180" s="192" t="s">
        <v>206</v>
      </c>
      <c r="E180" s="172" t="s">
        <v>110</v>
      </c>
      <c r="F180" s="234">
        <v>4174770</v>
      </c>
      <c r="G180" s="234">
        <v>1860127</v>
      </c>
      <c r="H180" s="234">
        <v>908983</v>
      </c>
      <c r="I180" s="234">
        <v>2440329</v>
      </c>
      <c r="J180" s="234">
        <v>2230657</v>
      </c>
      <c r="K180" s="234">
        <v>582903</v>
      </c>
      <c r="L180" s="234">
        <v>169381</v>
      </c>
      <c r="M180" s="234">
        <v>698040</v>
      </c>
      <c r="N180" s="183">
        <v>13065190</v>
      </c>
    </row>
    <row r="181" spans="3:14">
      <c r="C181" s="308"/>
      <c r="D181" s="192"/>
      <c r="E181" s="172" t="s">
        <v>127</v>
      </c>
      <c r="F181" s="234">
        <v>4174769</v>
      </c>
      <c r="G181" s="234">
        <v>1860127</v>
      </c>
      <c r="H181" s="234">
        <v>908982</v>
      </c>
      <c r="I181" s="234">
        <v>2440262</v>
      </c>
      <c r="J181" s="234">
        <v>2230657</v>
      </c>
      <c r="K181" s="234">
        <v>578124</v>
      </c>
      <c r="L181" s="234">
        <v>169381</v>
      </c>
      <c r="M181" s="234">
        <v>698040</v>
      </c>
      <c r="N181" s="183">
        <v>13060342</v>
      </c>
    </row>
    <row r="182" spans="3:14">
      <c r="C182" s="308"/>
      <c r="D182" s="192"/>
      <c r="E182" s="172" t="s">
        <v>247</v>
      </c>
      <c r="F182" s="172">
        <v>1</v>
      </c>
      <c r="G182" s="172">
        <v>1</v>
      </c>
      <c r="H182" s="172">
        <v>1</v>
      </c>
      <c r="I182" s="172">
        <v>1</v>
      </c>
      <c r="J182" s="172">
        <v>1</v>
      </c>
      <c r="K182" s="172">
        <v>0.99180000000000001</v>
      </c>
      <c r="L182" s="172">
        <v>1</v>
      </c>
      <c r="M182" s="172">
        <v>1</v>
      </c>
      <c r="N182" s="184">
        <v>0.99962893765800576</v>
      </c>
    </row>
    <row r="183" spans="3:14">
      <c r="C183" s="308"/>
      <c r="D183" s="191" t="s">
        <v>207</v>
      </c>
      <c r="E183" s="171" t="s">
        <v>110</v>
      </c>
      <c r="F183" s="171">
        <v>213527</v>
      </c>
      <c r="G183" s="171">
        <v>90937</v>
      </c>
      <c r="H183" s="171">
        <v>56063</v>
      </c>
      <c r="I183" s="171">
        <v>87819</v>
      </c>
      <c r="J183" s="171">
        <v>107671</v>
      </c>
      <c r="K183" s="171">
        <v>39622</v>
      </c>
      <c r="L183" s="171">
        <v>11587</v>
      </c>
      <c r="M183" s="171">
        <v>23845</v>
      </c>
      <c r="N183" s="183">
        <v>631071</v>
      </c>
    </row>
    <row r="184" spans="3:14">
      <c r="C184" s="308"/>
      <c r="D184" s="192"/>
      <c r="E184" s="171" t="s">
        <v>127</v>
      </c>
      <c r="F184" s="171">
        <v>213526</v>
      </c>
      <c r="G184" s="171">
        <v>90937</v>
      </c>
      <c r="H184" s="171">
        <v>56058</v>
      </c>
      <c r="I184" s="171">
        <v>87818</v>
      </c>
      <c r="J184" s="171">
        <v>107671</v>
      </c>
      <c r="K184" s="171">
        <v>39532</v>
      </c>
      <c r="L184" s="171">
        <v>11587</v>
      </c>
      <c r="M184" s="171">
        <v>23129</v>
      </c>
      <c r="N184" s="183">
        <v>630258</v>
      </c>
    </row>
    <row r="185" spans="3:14">
      <c r="C185" s="308"/>
      <c r="D185" s="193"/>
      <c r="E185" s="172" t="s">
        <v>247</v>
      </c>
      <c r="F185" s="172">
        <v>1</v>
      </c>
      <c r="G185" s="172">
        <v>1</v>
      </c>
      <c r="H185" s="172">
        <v>0.99990000000000001</v>
      </c>
      <c r="I185" s="172">
        <v>1</v>
      </c>
      <c r="J185" s="172">
        <v>1</v>
      </c>
      <c r="K185" s="172">
        <v>0.99770000000000003</v>
      </c>
      <c r="L185" s="172">
        <v>1</v>
      </c>
      <c r="M185" s="172">
        <v>0.97</v>
      </c>
      <c r="N185" s="184">
        <v>0.99871171389590074</v>
      </c>
    </row>
    <row r="186" spans="3:14">
      <c r="C186" s="308"/>
      <c r="D186" s="194" t="s">
        <v>23</v>
      </c>
      <c r="E186" s="173" t="s">
        <v>110</v>
      </c>
      <c r="F186" s="173">
        <v>8669626</v>
      </c>
      <c r="G186" s="173">
        <v>3911517</v>
      </c>
      <c r="H186" s="173">
        <v>2632501</v>
      </c>
      <c r="I186" s="173">
        <v>4347244</v>
      </c>
      <c r="J186" s="173">
        <v>6320050</v>
      </c>
      <c r="K186" s="173">
        <v>2068987</v>
      </c>
      <c r="L186" s="173">
        <v>1057679</v>
      </c>
      <c r="M186" s="173">
        <v>1259494</v>
      </c>
      <c r="N186" s="173">
        <v>30267098</v>
      </c>
    </row>
    <row r="187" spans="3:14">
      <c r="C187" s="308"/>
      <c r="D187" s="195"/>
      <c r="E187" s="173" t="s">
        <v>38</v>
      </c>
      <c r="F187" s="173">
        <v>8045927</v>
      </c>
      <c r="G187" s="173">
        <v>3760677</v>
      </c>
      <c r="H187" s="173">
        <v>2561257</v>
      </c>
      <c r="I187" s="173">
        <v>4155850</v>
      </c>
      <c r="J187" s="173">
        <v>6199408</v>
      </c>
      <c r="K187" s="173">
        <v>2032174</v>
      </c>
      <c r="L187" s="173">
        <v>1055246</v>
      </c>
      <c r="M187" s="173">
        <v>1045780</v>
      </c>
      <c r="N187" s="173">
        <v>28856319</v>
      </c>
    </row>
    <row r="188" spans="3:14">
      <c r="C188" s="309"/>
      <c r="D188" s="196"/>
      <c r="E188" s="174" t="s">
        <v>129</v>
      </c>
      <c r="F188" s="228">
        <v>0.92805929575278101</v>
      </c>
      <c r="G188" s="228">
        <v>0.96143695655675276</v>
      </c>
      <c r="H188" s="228">
        <v>0.9729367624171843</v>
      </c>
      <c r="I188" s="228">
        <v>0.95597348573026952</v>
      </c>
      <c r="J188" s="228">
        <v>0.98091122696814104</v>
      </c>
      <c r="K188" s="228">
        <v>0.98220723474821248</v>
      </c>
      <c r="L188" s="228">
        <v>0.99769968014870292</v>
      </c>
      <c r="M188" s="228">
        <v>0.83031757197731793</v>
      </c>
      <c r="N188" s="228">
        <v>0.95338902328858877</v>
      </c>
    </row>
    <row r="189" spans="3:14">
      <c r="C189" s="307" t="s">
        <v>3</v>
      </c>
      <c r="D189" s="191" t="s">
        <v>251</v>
      </c>
      <c r="E189" s="171" t="s">
        <v>110</v>
      </c>
      <c r="F189" s="171">
        <v>0</v>
      </c>
      <c r="G189" s="171">
        <v>379245</v>
      </c>
      <c r="H189" s="171">
        <v>82188</v>
      </c>
      <c r="I189" s="171">
        <v>288404</v>
      </c>
      <c r="J189" s="171">
        <v>0</v>
      </c>
      <c r="K189" s="171">
        <v>0</v>
      </c>
      <c r="L189" s="171">
        <v>0</v>
      </c>
      <c r="M189" s="171">
        <v>111199</v>
      </c>
      <c r="N189" s="183">
        <v>861036</v>
      </c>
    </row>
    <row r="190" spans="3:14">
      <c r="C190" s="308"/>
      <c r="D190" s="192"/>
      <c r="E190" s="171" t="s">
        <v>127</v>
      </c>
      <c r="F190" s="171">
        <v>0</v>
      </c>
      <c r="G190" s="171">
        <v>379245</v>
      </c>
      <c r="H190" s="171">
        <v>82188</v>
      </c>
      <c r="I190" s="171">
        <v>288404</v>
      </c>
      <c r="J190" s="171">
        <v>0</v>
      </c>
      <c r="K190" s="171">
        <v>0</v>
      </c>
      <c r="L190" s="171">
        <v>0</v>
      </c>
      <c r="M190" s="171">
        <v>111199</v>
      </c>
      <c r="N190" s="183">
        <v>861036</v>
      </c>
    </row>
    <row r="191" spans="3:14">
      <c r="C191" s="308"/>
      <c r="D191" s="193"/>
      <c r="E191" s="172" t="s">
        <v>247</v>
      </c>
      <c r="F191" s="172" t="s">
        <v>118</v>
      </c>
      <c r="G191" s="172">
        <v>1</v>
      </c>
      <c r="H191" s="172">
        <v>1</v>
      </c>
      <c r="I191" s="172">
        <v>1</v>
      </c>
      <c r="J191" s="172" t="s">
        <v>118</v>
      </c>
      <c r="K191" s="172" t="s">
        <v>118</v>
      </c>
      <c r="L191" s="172" t="s">
        <v>118</v>
      </c>
      <c r="M191" s="172">
        <v>1</v>
      </c>
      <c r="N191" s="184">
        <v>1</v>
      </c>
    </row>
    <row r="192" spans="3:14">
      <c r="C192" s="308"/>
      <c r="D192" s="191" t="s">
        <v>252</v>
      </c>
      <c r="E192" s="171" t="s">
        <v>110</v>
      </c>
      <c r="F192" s="234">
        <v>61384</v>
      </c>
      <c r="G192" s="233">
        <v>0</v>
      </c>
      <c r="H192" s="233">
        <v>0</v>
      </c>
      <c r="I192" s="233">
        <v>0</v>
      </c>
      <c r="J192" s="233">
        <v>0</v>
      </c>
      <c r="K192" s="233">
        <v>0</v>
      </c>
      <c r="L192" s="233">
        <v>0</v>
      </c>
      <c r="M192" s="233">
        <v>0</v>
      </c>
      <c r="N192" s="183">
        <v>61384</v>
      </c>
    </row>
    <row r="193" spans="3:14">
      <c r="C193" s="308"/>
      <c r="D193" s="192"/>
      <c r="E193" s="171" t="s">
        <v>127</v>
      </c>
      <c r="F193" s="172">
        <v>61383</v>
      </c>
      <c r="G193" s="172">
        <v>0</v>
      </c>
      <c r="H193" s="172">
        <v>0</v>
      </c>
      <c r="I193" s="172">
        <v>0</v>
      </c>
      <c r="J193" s="172">
        <v>0</v>
      </c>
      <c r="K193" s="172">
        <v>0</v>
      </c>
      <c r="L193" s="172">
        <v>0</v>
      </c>
      <c r="M193" s="172">
        <v>0</v>
      </c>
      <c r="N193" s="183">
        <v>61383</v>
      </c>
    </row>
    <row r="194" spans="3:14">
      <c r="C194" s="308"/>
      <c r="D194" s="193"/>
      <c r="E194" s="172" t="s">
        <v>247</v>
      </c>
      <c r="F194" s="172">
        <v>1</v>
      </c>
      <c r="G194" s="172" t="s">
        <v>118</v>
      </c>
      <c r="H194" s="172" t="s">
        <v>118</v>
      </c>
      <c r="I194" s="172" t="s">
        <v>118</v>
      </c>
      <c r="J194" s="172" t="s">
        <v>118</v>
      </c>
      <c r="K194" s="172" t="s">
        <v>118</v>
      </c>
      <c r="L194" s="172" t="s">
        <v>118</v>
      </c>
      <c r="M194" s="172" t="s">
        <v>118</v>
      </c>
      <c r="N194" s="184">
        <v>0.99998370910986578</v>
      </c>
    </row>
    <row r="195" spans="3:14">
      <c r="C195" s="308"/>
      <c r="D195" s="191" t="s">
        <v>253</v>
      </c>
      <c r="E195" s="171" t="s">
        <v>110</v>
      </c>
      <c r="F195" s="171">
        <v>89950</v>
      </c>
      <c r="G195" s="171">
        <v>0</v>
      </c>
      <c r="H195" s="171">
        <v>0</v>
      </c>
      <c r="I195" s="171">
        <v>0</v>
      </c>
      <c r="J195" s="171">
        <v>0</v>
      </c>
      <c r="K195" s="171">
        <v>0</v>
      </c>
      <c r="L195" s="171">
        <v>0</v>
      </c>
      <c r="M195" s="171">
        <v>0</v>
      </c>
      <c r="N195" s="183">
        <v>89950</v>
      </c>
    </row>
    <row r="196" spans="3:14">
      <c r="C196" s="308"/>
      <c r="D196" s="192"/>
      <c r="E196" s="171" t="s">
        <v>127</v>
      </c>
      <c r="F196" s="172">
        <v>89950</v>
      </c>
      <c r="G196" s="172">
        <v>0</v>
      </c>
      <c r="H196" s="172">
        <v>0</v>
      </c>
      <c r="I196" s="172">
        <v>0</v>
      </c>
      <c r="J196" s="172">
        <v>0</v>
      </c>
      <c r="K196" s="172">
        <v>0</v>
      </c>
      <c r="L196" s="172">
        <v>0</v>
      </c>
      <c r="M196" s="172">
        <v>0</v>
      </c>
      <c r="N196" s="183">
        <v>89950</v>
      </c>
    </row>
    <row r="197" spans="3:14">
      <c r="C197" s="308"/>
      <c r="D197" s="193"/>
      <c r="E197" s="172" t="s">
        <v>247</v>
      </c>
      <c r="F197" s="172">
        <v>1</v>
      </c>
      <c r="G197" s="172" t="s">
        <v>118</v>
      </c>
      <c r="H197" s="172" t="s">
        <v>118</v>
      </c>
      <c r="I197" s="172" t="s">
        <v>118</v>
      </c>
      <c r="J197" s="172" t="s">
        <v>118</v>
      </c>
      <c r="K197" s="172" t="s">
        <v>118</v>
      </c>
      <c r="L197" s="172" t="s">
        <v>118</v>
      </c>
      <c r="M197" s="172" t="s">
        <v>118</v>
      </c>
      <c r="N197" s="184">
        <v>1</v>
      </c>
    </row>
    <row r="198" spans="3:14">
      <c r="C198" s="308"/>
      <c r="D198" s="191" t="s">
        <v>245</v>
      </c>
      <c r="E198" s="171" t="s">
        <v>110</v>
      </c>
      <c r="F198" s="171">
        <v>288616</v>
      </c>
      <c r="G198" s="171">
        <v>0</v>
      </c>
      <c r="H198" s="171">
        <v>229061</v>
      </c>
      <c r="I198" s="171">
        <v>0</v>
      </c>
      <c r="J198" s="171">
        <v>0</v>
      </c>
      <c r="K198" s="171">
        <v>0</v>
      </c>
      <c r="L198" s="171">
        <v>51228</v>
      </c>
      <c r="M198" s="171">
        <v>33936</v>
      </c>
      <c r="N198" s="183">
        <v>602841</v>
      </c>
    </row>
    <row r="199" spans="3:14">
      <c r="C199" s="308"/>
      <c r="D199" s="192"/>
      <c r="E199" s="171" t="s">
        <v>127</v>
      </c>
      <c r="F199" s="171">
        <v>288615</v>
      </c>
      <c r="G199" s="171">
        <v>0</v>
      </c>
      <c r="H199" s="171">
        <v>229061</v>
      </c>
      <c r="I199" s="171">
        <v>0</v>
      </c>
      <c r="J199" s="171">
        <v>0</v>
      </c>
      <c r="K199" s="171">
        <v>0</v>
      </c>
      <c r="L199" s="171">
        <v>51228</v>
      </c>
      <c r="M199" s="171">
        <v>33936</v>
      </c>
      <c r="N199" s="183">
        <v>602840</v>
      </c>
    </row>
    <row r="200" spans="3:14">
      <c r="C200" s="308"/>
      <c r="D200" s="193"/>
      <c r="E200" s="172" t="s">
        <v>247</v>
      </c>
      <c r="F200" s="172">
        <v>1</v>
      </c>
      <c r="G200" s="172" t="s">
        <v>118</v>
      </c>
      <c r="H200" s="172">
        <v>1</v>
      </c>
      <c r="I200" s="172" t="s">
        <v>118</v>
      </c>
      <c r="J200" s="172" t="s">
        <v>118</v>
      </c>
      <c r="K200" s="172" t="s">
        <v>118</v>
      </c>
      <c r="L200" s="172">
        <v>1</v>
      </c>
      <c r="M200" s="172">
        <v>1</v>
      </c>
      <c r="N200" s="184">
        <v>0.99999834118780906</v>
      </c>
    </row>
    <row r="201" spans="3:14">
      <c r="C201" s="308"/>
      <c r="D201" s="191" t="s">
        <v>254</v>
      </c>
      <c r="E201" s="171" t="s">
        <v>110</v>
      </c>
      <c r="F201" s="171">
        <v>277753</v>
      </c>
      <c r="G201" s="171">
        <v>0</v>
      </c>
      <c r="H201" s="171">
        <v>0</v>
      </c>
      <c r="I201" s="171">
        <v>0</v>
      </c>
      <c r="J201" s="171">
        <v>0</v>
      </c>
      <c r="K201" s="171">
        <v>0</v>
      </c>
      <c r="L201" s="171">
        <v>0</v>
      </c>
      <c r="M201" s="171">
        <v>0</v>
      </c>
      <c r="N201" s="183">
        <v>277753</v>
      </c>
    </row>
    <row r="202" spans="3:14">
      <c r="C202" s="308"/>
      <c r="D202" s="192"/>
      <c r="E202" s="171" t="s">
        <v>127</v>
      </c>
      <c r="F202" s="171">
        <v>277753</v>
      </c>
      <c r="G202" s="171">
        <v>0</v>
      </c>
      <c r="H202" s="171">
        <v>0</v>
      </c>
      <c r="I202" s="171">
        <v>0</v>
      </c>
      <c r="J202" s="171">
        <v>0</v>
      </c>
      <c r="K202" s="171">
        <v>0</v>
      </c>
      <c r="L202" s="171">
        <v>0</v>
      </c>
      <c r="M202" s="171">
        <v>0</v>
      </c>
      <c r="N202" s="183">
        <v>277753</v>
      </c>
    </row>
    <row r="203" spans="3:14">
      <c r="C203" s="308"/>
      <c r="D203" s="193"/>
      <c r="E203" s="172" t="s">
        <v>247</v>
      </c>
      <c r="F203" s="172">
        <v>1</v>
      </c>
      <c r="G203" s="172" t="s">
        <v>118</v>
      </c>
      <c r="H203" s="172" t="s">
        <v>118</v>
      </c>
      <c r="I203" s="172" t="s">
        <v>118</v>
      </c>
      <c r="J203" s="172" t="s">
        <v>118</v>
      </c>
      <c r="K203" s="172" t="s">
        <v>118</v>
      </c>
      <c r="L203" s="172" t="s">
        <v>118</v>
      </c>
      <c r="M203" s="172" t="s">
        <v>118</v>
      </c>
      <c r="N203" s="184">
        <v>1</v>
      </c>
    </row>
    <row r="204" spans="3:14">
      <c r="C204" s="308"/>
      <c r="D204" s="194" t="s">
        <v>25</v>
      </c>
      <c r="E204" s="173" t="s">
        <v>110</v>
      </c>
      <c r="F204" s="173">
        <v>717703</v>
      </c>
      <c r="G204" s="173">
        <v>379245</v>
      </c>
      <c r="H204" s="173">
        <v>311249</v>
      </c>
      <c r="I204" s="173">
        <v>288404</v>
      </c>
      <c r="J204" s="173">
        <v>0</v>
      </c>
      <c r="K204" s="173">
        <v>0</v>
      </c>
      <c r="L204" s="173">
        <v>51228</v>
      </c>
      <c r="M204" s="173">
        <v>145135</v>
      </c>
      <c r="N204" s="173">
        <v>1892964</v>
      </c>
    </row>
    <row r="205" spans="3:14">
      <c r="C205" s="308"/>
      <c r="D205" s="195"/>
      <c r="E205" s="173" t="s">
        <v>38</v>
      </c>
      <c r="F205" s="173">
        <v>717701</v>
      </c>
      <c r="G205" s="173">
        <v>379245</v>
      </c>
      <c r="H205" s="173">
        <v>311249</v>
      </c>
      <c r="I205" s="173">
        <v>288404</v>
      </c>
      <c r="J205" s="173">
        <v>0</v>
      </c>
      <c r="K205" s="173">
        <v>0</v>
      </c>
      <c r="L205" s="173">
        <v>51228</v>
      </c>
      <c r="M205" s="173">
        <v>145135</v>
      </c>
      <c r="N205" s="173">
        <v>1892962</v>
      </c>
    </row>
    <row r="206" spans="3:14">
      <c r="C206" s="309"/>
      <c r="D206" s="196"/>
      <c r="E206" s="174" t="s">
        <v>129</v>
      </c>
      <c r="F206" s="228">
        <v>0.99999721333197711</v>
      </c>
      <c r="G206" s="228">
        <v>1</v>
      </c>
      <c r="H206" s="228">
        <v>1</v>
      </c>
      <c r="I206" s="228">
        <v>1</v>
      </c>
      <c r="J206" s="228"/>
      <c r="K206" s="228"/>
      <c r="L206" s="228"/>
      <c r="M206" s="228">
        <v>1</v>
      </c>
      <c r="N206" s="228">
        <v>0.99999894345587137</v>
      </c>
    </row>
    <row r="207" spans="3:14">
      <c r="C207" s="307" t="s">
        <v>4</v>
      </c>
      <c r="D207" s="191" t="s">
        <v>208</v>
      </c>
      <c r="E207" s="171" t="s">
        <v>110</v>
      </c>
      <c r="F207" s="171">
        <v>0</v>
      </c>
      <c r="G207" s="171">
        <v>0</v>
      </c>
      <c r="H207" s="171">
        <v>0</v>
      </c>
      <c r="I207" s="171">
        <v>310000</v>
      </c>
      <c r="J207" s="171">
        <v>0</v>
      </c>
      <c r="K207" s="171">
        <v>0</v>
      </c>
      <c r="L207" s="171">
        <v>0</v>
      </c>
      <c r="M207" s="171">
        <v>0</v>
      </c>
      <c r="N207" s="183">
        <v>310000</v>
      </c>
    </row>
    <row r="208" spans="3:14">
      <c r="C208" s="308"/>
      <c r="D208" s="192"/>
      <c r="E208" s="171" t="s">
        <v>127</v>
      </c>
      <c r="F208" s="171">
        <v>0</v>
      </c>
      <c r="G208" s="171">
        <v>0</v>
      </c>
      <c r="H208" s="171">
        <v>0</v>
      </c>
      <c r="I208" s="171">
        <v>309900</v>
      </c>
      <c r="J208" s="171">
        <v>0</v>
      </c>
      <c r="K208" s="171">
        <v>0</v>
      </c>
      <c r="L208" s="171">
        <v>0</v>
      </c>
      <c r="M208" s="171">
        <v>0</v>
      </c>
      <c r="N208" s="183">
        <v>309900</v>
      </c>
    </row>
    <row r="209" spans="3:14">
      <c r="C209" s="308"/>
      <c r="D209" s="193"/>
      <c r="E209" s="172" t="s">
        <v>247</v>
      </c>
      <c r="F209" s="172" t="s">
        <v>118</v>
      </c>
      <c r="G209" s="172" t="s">
        <v>118</v>
      </c>
      <c r="H209" s="172" t="s">
        <v>118</v>
      </c>
      <c r="I209" s="172">
        <v>0.99970000000000003</v>
      </c>
      <c r="J209" s="172" t="s">
        <v>118</v>
      </c>
      <c r="K209" s="172" t="s">
        <v>118</v>
      </c>
      <c r="L209" s="172" t="s">
        <v>118</v>
      </c>
      <c r="M209" s="172" t="s">
        <v>118</v>
      </c>
      <c r="N209" s="184">
        <v>0.99967741935483867</v>
      </c>
    </row>
    <row r="210" spans="3:14" ht="12.75" customHeight="1">
      <c r="C210" s="308"/>
      <c r="D210" s="191" t="s">
        <v>209</v>
      </c>
      <c r="E210" s="171" t="s">
        <v>110</v>
      </c>
      <c r="F210" s="171">
        <v>0</v>
      </c>
      <c r="G210" s="171">
        <v>0</v>
      </c>
      <c r="H210" s="171">
        <v>0</v>
      </c>
      <c r="I210" s="171">
        <v>1534</v>
      </c>
      <c r="J210" s="171">
        <v>0</v>
      </c>
      <c r="K210" s="171">
        <v>0</v>
      </c>
      <c r="L210" s="171">
        <v>0</v>
      </c>
      <c r="M210" s="171">
        <v>15000</v>
      </c>
      <c r="N210" s="183">
        <v>16534</v>
      </c>
    </row>
    <row r="211" spans="3:14">
      <c r="C211" s="308"/>
      <c r="D211" s="192"/>
      <c r="E211" s="171" t="s">
        <v>127</v>
      </c>
      <c r="F211" s="171">
        <v>0</v>
      </c>
      <c r="G211" s="171">
        <v>0</v>
      </c>
      <c r="H211" s="171">
        <v>0</v>
      </c>
      <c r="I211" s="171">
        <v>820</v>
      </c>
      <c r="J211" s="171">
        <v>0</v>
      </c>
      <c r="K211" s="171">
        <v>0</v>
      </c>
      <c r="L211" s="171">
        <v>0</v>
      </c>
      <c r="M211" s="171">
        <v>14344</v>
      </c>
      <c r="N211" s="183">
        <v>15164</v>
      </c>
    </row>
    <row r="212" spans="3:14">
      <c r="C212" s="308"/>
      <c r="D212" s="193"/>
      <c r="E212" s="172" t="s">
        <v>247</v>
      </c>
      <c r="F212" s="172" t="s">
        <v>118</v>
      </c>
      <c r="G212" s="172" t="s">
        <v>118</v>
      </c>
      <c r="H212" s="172" t="s">
        <v>118</v>
      </c>
      <c r="I212" s="172">
        <v>0.53459999999999996</v>
      </c>
      <c r="J212" s="172" t="s">
        <v>118</v>
      </c>
      <c r="K212" s="172" t="s">
        <v>118</v>
      </c>
      <c r="L212" s="172" t="s">
        <v>118</v>
      </c>
      <c r="M212" s="172">
        <v>0.95630000000000004</v>
      </c>
      <c r="N212" s="184">
        <v>0.91714043788556909</v>
      </c>
    </row>
    <row r="213" spans="3:14" ht="12.75" customHeight="1">
      <c r="C213" s="308"/>
      <c r="D213" s="191" t="s">
        <v>210</v>
      </c>
      <c r="E213" s="171" t="s">
        <v>110</v>
      </c>
      <c r="F213" s="171">
        <v>0</v>
      </c>
      <c r="G213" s="171">
        <v>0</v>
      </c>
      <c r="H213" s="171">
        <v>10000</v>
      </c>
      <c r="I213" s="171">
        <v>2140</v>
      </c>
      <c r="J213" s="171">
        <v>0</v>
      </c>
      <c r="K213" s="171">
        <v>5000</v>
      </c>
      <c r="L213" s="171">
        <v>2975</v>
      </c>
      <c r="M213" s="171">
        <v>10000</v>
      </c>
      <c r="N213" s="183">
        <v>30115</v>
      </c>
    </row>
    <row r="214" spans="3:14">
      <c r="C214" s="308"/>
      <c r="D214" s="192"/>
      <c r="E214" s="171" t="s">
        <v>127</v>
      </c>
      <c r="F214" s="171">
        <v>0</v>
      </c>
      <c r="G214" s="171">
        <v>0</v>
      </c>
      <c r="H214" s="171">
        <v>10000</v>
      </c>
      <c r="I214" s="171">
        <v>1800</v>
      </c>
      <c r="J214" s="171">
        <v>0</v>
      </c>
      <c r="K214" s="171">
        <v>5000</v>
      </c>
      <c r="L214" s="171">
        <v>2975</v>
      </c>
      <c r="M214" s="171">
        <v>325</v>
      </c>
      <c r="N214" s="183">
        <v>20100</v>
      </c>
    </row>
    <row r="215" spans="3:14">
      <c r="C215" s="308"/>
      <c r="D215" s="193"/>
      <c r="E215" s="172" t="s">
        <v>247</v>
      </c>
      <c r="F215" s="172" t="s">
        <v>118</v>
      </c>
      <c r="G215" s="172" t="s">
        <v>118</v>
      </c>
      <c r="H215" s="172">
        <v>1</v>
      </c>
      <c r="I215" s="172">
        <v>0.84109999999999996</v>
      </c>
      <c r="J215" s="172" t="s">
        <v>118</v>
      </c>
      <c r="K215" s="172">
        <v>1</v>
      </c>
      <c r="L215" s="172">
        <v>1</v>
      </c>
      <c r="M215" s="172">
        <v>3.2500000000000001E-2</v>
      </c>
      <c r="N215" s="184">
        <v>0.66744147434833134</v>
      </c>
    </row>
    <row r="216" spans="3:14" ht="12.75" customHeight="1">
      <c r="C216" s="308"/>
      <c r="D216" s="191" t="s">
        <v>211</v>
      </c>
      <c r="E216" s="171" t="s">
        <v>110</v>
      </c>
      <c r="F216" s="171">
        <v>185392</v>
      </c>
      <c r="G216" s="171">
        <v>58045</v>
      </c>
      <c r="H216" s="171">
        <v>47575</v>
      </c>
      <c r="I216" s="171">
        <v>12000</v>
      </c>
      <c r="J216" s="171">
        <v>12500</v>
      </c>
      <c r="K216" s="171">
        <v>4700</v>
      </c>
      <c r="L216" s="171">
        <v>4000</v>
      </c>
      <c r="M216" s="171">
        <v>35690</v>
      </c>
      <c r="N216" s="183">
        <v>359902</v>
      </c>
    </row>
    <row r="217" spans="3:14">
      <c r="C217" s="308"/>
      <c r="D217" s="192"/>
      <c r="E217" s="171" t="s">
        <v>127</v>
      </c>
      <c r="F217" s="171">
        <v>159681</v>
      </c>
      <c r="G217" s="171">
        <v>56470</v>
      </c>
      <c r="H217" s="171">
        <v>32545</v>
      </c>
      <c r="I217" s="171">
        <v>5000</v>
      </c>
      <c r="J217" s="171">
        <v>3613</v>
      </c>
      <c r="K217" s="171">
        <v>4209</v>
      </c>
      <c r="L217" s="171">
        <v>4000</v>
      </c>
      <c r="M217" s="171">
        <v>10611</v>
      </c>
      <c r="N217" s="183">
        <v>276129</v>
      </c>
    </row>
    <row r="218" spans="3:14">
      <c r="C218" s="308"/>
      <c r="D218" s="193"/>
      <c r="E218" s="172" t="s">
        <v>247</v>
      </c>
      <c r="F218" s="172">
        <v>0.86129999999999995</v>
      </c>
      <c r="G218" s="172">
        <v>0.97289999999999999</v>
      </c>
      <c r="H218" s="172">
        <v>0.68410000000000004</v>
      </c>
      <c r="I218" s="172">
        <v>0.41670000000000001</v>
      </c>
      <c r="J218" s="172">
        <v>0.28910000000000002</v>
      </c>
      <c r="K218" s="172">
        <v>0.89549999999999996</v>
      </c>
      <c r="L218" s="172">
        <v>1</v>
      </c>
      <c r="M218" s="172">
        <v>0.29730000000000001</v>
      </c>
      <c r="N218" s="184">
        <v>0.76723385810581768</v>
      </c>
    </row>
    <row r="219" spans="3:14">
      <c r="C219" s="308"/>
      <c r="D219" s="191" t="s">
        <v>212</v>
      </c>
      <c r="E219" s="172" t="s">
        <v>110</v>
      </c>
      <c r="F219" s="171">
        <v>17500</v>
      </c>
      <c r="G219" s="171">
        <v>0</v>
      </c>
      <c r="H219" s="171">
        <v>0</v>
      </c>
      <c r="I219" s="171">
        <v>0</v>
      </c>
      <c r="J219" s="171">
        <v>0</v>
      </c>
      <c r="K219" s="171">
        <v>0</v>
      </c>
      <c r="L219" s="171">
        <v>0</v>
      </c>
      <c r="M219" s="171">
        <v>0</v>
      </c>
      <c r="N219" s="183">
        <v>17500</v>
      </c>
    </row>
    <row r="220" spans="3:14">
      <c r="C220" s="308"/>
      <c r="D220" s="192"/>
      <c r="E220" s="172" t="s">
        <v>127</v>
      </c>
      <c r="F220" s="171">
        <v>6060</v>
      </c>
      <c r="G220" s="171">
        <v>0</v>
      </c>
      <c r="H220" s="171">
        <v>0</v>
      </c>
      <c r="I220" s="171">
        <v>0</v>
      </c>
      <c r="J220" s="171">
        <v>0</v>
      </c>
      <c r="K220" s="171">
        <v>0</v>
      </c>
      <c r="L220" s="171">
        <v>0</v>
      </c>
      <c r="M220" s="171">
        <v>0</v>
      </c>
      <c r="N220" s="183">
        <v>6060</v>
      </c>
    </row>
    <row r="221" spans="3:14">
      <c r="C221" s="308"/>
      <c r="D221" s="193"/>
      <c r="E221" s="172" t="s">
        <v>247</v>
      </c>
      <c r="F221" s="172">
        <v>0.3463</v>
      </c>
      <c r="G221" s="172" t="s">
        <v>118</v>
      </c>
      <c r="H221" s="172" t="s">
        <v>118</v>
      </c>
      <c r="I221" s="172" t="s">
        <v>118</v>
      </c>
      <c r="J221" s="172" t="s">
        <v>118</v>
      </c>
      <c r="K221" s="172" t="s">
        <v>118</v>
      </c>
      <c r="L221" s="172" t="s">
        <v>118</v>
      </c>
      <c r="M221" s="172" t="s">
        <v>118</v>
      </c>
      <c r="N221" s="184">
        <v>0.34628571428571431</v>
      </c>
    </row>
    <row r="222" spans="3:14">
      <c r="C222" s="308"/>
      <c r="D222" s="191" t="s">
        <v>213</v>
      </c>
      <c r="E222" s="172" t="s">
        <v>110</v>
      </c>
      <c r="F222" s="171">
        <v>220696</v>
      </c>
      <c r="G222" s="171">
        <v>56000</v>
      </c>
      <c r="H222" s="171">
        <v>190611</v>
      </c>
      <c r="I222" s="171">
        <v>33190</v>
      </c>
      <c r="J222" s="171">
        <v>64040</v>
      </c>
      <c r="K222" s="171">
        <v>2500</v>
      </c>
      <c r="L222" s="171">
        <v>34500</v>
      </c>
      <c r="M222" s="171">
        <v>10542</v>
      </c>
      <c r="N222" s="183">
        <v>612079</v>
      </c>
    </row>
    <row r="223" spans="3:14">
      <c r="C223" s="308"/>
      <c r="D223" s="192"/>
      <c r="E223" s="172" t="s">
        <v>127</v>
      </c>
      <c r="F223" s="171">
        <v>187168</v>
      </c>
      <c r="G223" s="171">
        <v>55997</v>
      </c>
      <c r="H223" s="171">
        <v>188681</v>
      </c>
      <c r="I223" s="171">
        <v>33065</v>
      </c>
      <c r="J223" s="171">
        <v>550</v>
      </c>
      <c r="K223" s="171">
        <v>2500</v>
      </c>
      <c r="L223" s="171">
        <v>34456</v>
      </c>
      <c r="M223" s="171">
        <v>0</v>
      </c>
      <c r="N223" s="183">
        <v>502417</v>
      </c>
    </row>
    <row r="224" spans="3:14">
      <c r="C224" s="308"/>
      <c r="D224" s="193"/>
      <c r="E224" s="172" t="s">
        <v>247</v>
      </c>
      <c r="F224" s="172">
        <v>0.84809999999999997</v>
      </c>
      <c r="G224" s="172">
        <v>0.99990000000000001</v>
      </c>
      <c r="H224" s="172">
        <v>0.9899</v>
      </c>
      <c r="I224" s="172">
        <v>0.99619999999999997</v>
      </c>
      <c r="J224" s="172">
        <v>8.6E-3</v>
      </c>
      <c r="K224" s="172">
        <v>1</v>
      </c>
      <c r="L224" s="172">
        <v>0.99870000000000003</v>
      </c>
      <c r="M224" s="172">
        <v>0</v>
      </c>
      <c r="N224" s="184">
        <v>0.82083685275920271</v>
      </c>
    </row>
    <row r="225" spans="3:14" ht="12.75" customHeight="1">
      <c r="C225" s="308"/>
      <c r="D225" s="191" t="s">
        <v>214</v>
      </c>
      <c r="E225" s="171" t="s">
        <v>110</v>
      </c>
      <c r="F225" s="171">
        <v>774145</v>
      </c>
      <c r="G225" s="171">
        <v>942196</v>
      </c>
      <c r="H225" s="171">
        <v>334973</v>
      </c>
      <c r="I225" s="171">
        <v>1522115</v>
      </c>
      <c r="J225" s="171">
        <v>1198588</v>
      </c>
      <c r="K225" s="171">
        <v>613970</v>
      </c>
      <c r="L225" s="171">
        <v>65000</v>
      </c>
      <c r="M225" s="171">
        <v>34392</v>
      </c>
      <c r="N225" s="183">
        <v>5485379</v>
      </c>
    </row>
    <row r="226" spans="3:14">
      <c r="C226" s="308"/>
      <c r="D226" s="192"/>
      <c r="E226" s="171" t="s">
        <v>127</v>
      </c>
      <c r="F226" s="171">
        <v>772945</v>
      </c>
      <c r="G226" s="171">
        <v>923345</v>
      </c>
      <c r="H226" s="171">
        <v>322890</v>
      </c>
      <c r="I226" s="171">
        <v>1492905</v>
      </c>
      <c r="J226" s="171">
        <v>976594</v>
      </c>
      <c r="K226" s="171">
        <v>613950</v>
      </c>
      <c r="L226" s="171">
        <v>64669</v>
      </c>
      <c r="M226" s="171">
        <v>0</v>
      </c>
      <c r="N226" s="183">
        <v>5167298</v>
      </c>
    </row>
    <row r="227" spans="3:14">
      <c r="C227" s="308"/>
      <c r="D227" s="193"/>
      <c r="E227" s="172" t="s">
        <v>247</v>
      </c>
      <c r="F227" s="172">
        <v>0.99839999999999995</v>
      </c>
      <c r="G227" s="172">
        <v>0.98</v>
      </c>
      <c r="H227" s="172">
        <v>0.96389999999999998</v>
      </c>
      <c r="I227" s="172">
        <v>0.98080000000000001</v>
      </c>
      <c r="J227" s="172">
        <v>0.81479999999999997</v>
      </c>
      <c r="K227" s="172">
        <v>1</v>
      </c>
      <c r="L227" s="172">
        <v>0.99490000000000001</v>
      </c>
      <c r="M227" s="172">
        <v>0</v>
      </c>
      <c r="N227" s="184">
        <v>0.94201294021798676</v>
      </c>
    </row>
    <row r="228" spans="3:14" ht="12.75" customHeight="1">
      <c r="C228" s="308"/>
      <c r="D228" s="191" t="s">
        <v>215</v>
      </c>
      <c r="E228" s="171" t="s">
        <v>110</v>
      </c>
      <c r="F228" s="171">
        <v>0</v>
      </c>
      <c r="G228" s="171">
        <v>0</v>
      </c>
      <c r="H228" s="171">
        <v>0</v>
      </c>
      <c r="I228" s="171">
        <v>0</v>
      </c>
      <c r="J228" s="171">
        <v>0</v>
      </c>
      <c r="K228" s="171">
        <v>0</v>
      </c>
      <c r="L228" s="171">
        <v>2000</v>
      </c>
      <c r="M228" s="171">
        <v>516</v>
      </c>
      <c r="N228" s="183">
        <v>2516</v>
      </c>
    </row>
    <row r="229" spans="3:14">
      <c r="C229" s="308"/>
      <c r="D229" s="192"/>
      <c r="E229" s="171" t="s">
        <v>127</v>
      </c>
      <c r="F229" s="171">
        <v>0</v>
      </c>
      <c r="G229" s="171">
        <v>0</v>
      </c>
      <c r="H229" s="171">
        <v>0</v>
      </c>
      <c r="I229" s="171">
        <v>0</v>
      </c>
      <c r="J229" s="171">
        <v>0</v>
      </c>
      <c r="K229" s="171">
        <v>0</v>
      </c>
      <c r="L229" s="171">
        <v>1700</v>
      </c>
      <c r="M229" s="171">
        <v>0</v>
      </c>
      <c r="N229" s="183">
        <v>1700</v>
      </c>
    </row>
    <row r="230" spans="3:14">
      <c r="C230" s="308"/>
      <c r="D230" s="193"/>
      <c r="E230" s="172" t="s">
        <v>247</v>
      </c>
      <c r="F230" s="172" t="s">
        <v>118</v>
      </c>
      <c r="G230" s="172" t="s">
        <v>118</v>
      </c>
      <c r="H230" s="172" t="s">
        <v>118</v>
      </c>
      <c r="I230" s="172" t="s">
        <v>118</v>
      </c>
      <c r="J230" s="172" t="s">
        <v>118</v>
      </c>
      <c r="K230" s="172" t="s">
        <v>118</v>
      </c>
      <c r="L230" s="172">
        <v>0.85</v>
      </c>
      <c r="M230" s="172">
        <v>0</v>
      </c>
      <c r="N230" s="184">
        <v>0.67567567567567566</v>
      </c>
    </row>
    <row r="231" spans="3:14">
      <c r="C231" s="308"/>
      <c r="D231" s="191" t="s">
        <v>216</v>
      </c>
      <c r="E231" s="172" t="s">
        <v>110</v>
      </c>
      <c r="F231" s="171">
        <v>0</v>
      </c>
      <c r="G231" s="171">
        <v>0</v>
      </c>
      <c r="H231" s="171">
        <v>0</v>
      </c>
      <c r="I231" s="171">
        <v>0</v>
      </c>
      <c r="J231" s="171">
        <v>0</v>
      </c>
      <c r="K231" s="171">
        <v>0</v>
      </c>
      <c r="L231" s="171">
        <v>2000</v>
      </c>
      <c r="M231" s="171">
        <v>0</v>
      </c>
      <c r="N231" s="183">
        <v>2000</v>
      </c>
    </row>
    <row r="232" spans="3:14">
      <c r="C232" s="308"/>
      <c r="D232" s="192"/>
      <c r="E232" s="172" t="s">
        <v>127</v>
      </c>
      <c r="F232" s="171">
        <v>0</v>
      </c>
      <c r="G232" s="171">
        <v>0</v>
      </c>
      <c r="H232" s="171">
        <v>0</v>
      </c>
      <c r="I232" s="171">
        <v>0</v>
      </c>
      <c r="J232" s="171">
        <v>0</v>
      </c>
      <c r="K232" s="171">
        <v>0</v>
      </c>
      <c r="L232" s="171">
        <v>1990</v>
      </c>
      <c r="M232" s="171">
        <v>0</v>
      </c>
      <c r="N232" s="183">
        <v>1990</v>
      </c>
    </row>
    <row r="233" spans="3:14">
      <c r="C233" s="308"/>
      <c r="D233" s="193"/>
      <c r="E233" s="172" t="s">
        <v>247</v>
      </c>
      <c r="F233" s="172" t="s">
        <v>118</v>
      </c>
      <c r="G233" s="172" t="s">
        <v>118</v>
      </c>
      <c r="H233" s="172" t="s">
        <v>118</v>
      </c>
      <c r="I233" s="172" t="s">
        <v>118</v>
      </c>
      <c r="J233" s="172" t="s">
        <v>118</v>
      </c>
      <c r="K233" s="172" t="s">
        <v>118</v>
      </c>
      <c r="L233" s="172">
        <v>0.995</v>
      </c>
      <c r="M233" s="172" t="s">
        <v>118</v>
      </c>
      <c r="N233" s="184">
        <v>0.995</v>
      </c>
    </row>
    <row r="234" spans="3:14">
      <c r="C234" s="308"/>
      <c r="D234" s="191" t="s">
        <v>217</v>
      </c>
      <c r="E234" s="172" t="s">
        <v>110</v>
      </c>
      <c r="F234" s="171">
        <v>25820</v>
      </c>
      <c r="G234" s="171">
        <v>9485</v>
      </c>
      <c r="H234" s="171">
        <v>783</v>
      </c>
      <c r="I234" s="171">
        <v>0</v>
      </c>
      <c r="J234" s="171">
        <v>0</v>
      </c>
      <c r="K234" s="171">
        <v>0</v>
      </c>
      <c r="L234" s="171">
        <v>0</v>
      </c>
      <c r="M234" s="171">
        <v>0</v>
      </c>
      <c r="N234" s="183">
        <v>36088</v>
      </c>
    </row>
    <row r="235" spans="3:14">
      <c r="C235" s="308"/>
      <c r="D235" s="192"/>
      <c r="E235" s="172" t="s">
        <v>127</v>
      </c>
      <c r="F235" s="171">
        <v>24960</v>
      </c>
      <c r="G235" s="171">
        <v>8540</v>
      </c>
      <c r="H235" s="171">
        <v>700</v>
      </c>
      <c r="I235" s="171">
        <v>0</v>
      </c>
      <c r="J235" s="171">
        <v>0</v>
      </c>
      <c r="K235" s="171">
        <v>0</v>
      </c>
      <c r="L235" s="171">
        <v>0</v>
      </c>
      <c r="M235" s="171">
        <v>0</v>
      </c>
      <c r="N235" s="183">
        <v>34200</v>
      </c>
    </row>
    <row r="236" spans="3:14">
      <c r="C236" s="308"/>
      <c r="D236" s="193"/>
      <c r="E236" s="172" t="s">
        <v>247</v>
      </c>
      <c r="F236" s="172">
        <v>0.9667</v>
      </c>
      <c r="G236" s="172">
        <v>0.90039999999999998</v>
      </c>
      <c r="H236" s="172">
        <v>0.89400000000000002</v>
      </c>
      <c r="I236" s="172" t="s">
        <v>118</v>
      </c>
      <c r="J236" s="172" t="s">
        <v>118</v>
      </c>
      <c r="K236" s="172" t="s">
        <v>118</v>
      </c>
      <c r="L236" s="172" t="s">
        <v>118</v>
      </c>
      <c r="M236" s="172" t="s">
        <v>118</v>
      </c>
      <c r="N236" s="184">
        <v>0.94768344047882958</v>
      </c>
    </row>
    <row r="237" spans="3:14">
      <c r="C237" s="308"/>
      <c r="D237" s="191" t="s">
        <v>218</v>
      </c>
      <c r="E237" s="172" t="s">
        <v>110</v>
      </c>
      <c r="F237" s="171">
        <v>25000</v>
      </c>
      <c r="G237" s="171">
        <v>65566</v>
      </c>
      <c r="H237" s="171">
        <v>10978</v>
      </c>
      <c r="I237" s="171">
        <v>54441</v>
      </c>
      <c r="J237" s="171">
        <v>0</v>
      </c>
      <c r="K237" s="171">
        <v>30195</v>
      </c>
      <c r="L237" s="171">
        <v>11276</v>
      </c>
      <c r="M237" s="171">
        <v>44500</v>
      </c>
      <c r="N237" s="183">
        <v>241956</v>
      </c>
    </row>
    <row r="238" spans="3:14">
      <c r="C238" s="308"/>
      <c r="D238" s="192"/>
      <c r="E238" s="172" t="s">
        <v>127</v>
      </c>
      <c r="F238" s="171">
        <v>24650</v>
      </c>
      <c r="G238" s="171">
        <v>64447</v>
      </c>
      <c r="H238" s="171">
        <v>9570</v>
      </c>
      <c r="I238" s="171">
        <v>45033</v>
      </c>
      <c r="J238" s="171">
        <v>0</v>
      </c>
      <c r="K238" s="171">
        <v>30194</v>
      </c>
      <c r="L238" s="171">
        <v>11260</v>
      </c>
      <c r="M238" s="171">
        <v>0</v>
      </c>
      <c r="N238" s="183">
        <v>185154</v>
      </c>
    </row>
    <row r="239" spans="3:14">
      <c r="C239" s="308"/>
      <c r="D239" s="193"/>
      <c r="E239" s="172" t="s">
        <v>247</v>
      </c>
      <c r="F239" s="172">
        <v>0.98599999999999999</v>
      </c>
      <c r="G239" s="172">
        <v>0.9829</v>
      </c>
      <c r="H239" s="172">
        <v>0.87170000000000003</v>
      </c>
      <c r="I239" s="172">
        <v>0.82720000000000005</v>
      </c>
      <c r="J239" s="172" t="s">
        <v>118</v>
      </c>
      <c r="K239" s="172">
        <v>1</v>
      </c>
      <c r="L239" s="172">
        <v>0.99860000000000004</v>
      </c>
      <c r="M239" s="172">
        <v>0</v>
      </c>
      <c r="N239" s="184">
        <v>0.76523830779149926</v>
      </c>
    </row>
    <row r="240" spans="3:14">
      <c r="C240" s="308"/>
      <c r="D240" s="191" t="s">
        <v>219</v>
      </c>
      <c r="E240" s="172" t="s">
        <v>110</v>
      </c>
      <c r="F240" s="171">
        <v>0</v>
      </c>
      <c r="G240" s="171">
        <v>0</v>
      </c>
      <c r="H240" s="171">
        <v>0</v>
      </c>
      <c r="I240" s="171">
        <v>0</v>
      </c>
      <c r="J240" s="171">
        <v>0</v>
      </c>
      <c r="K240" s="171">
        <v>0</v>
      </c>
      <c r="L240" s="171">
        <v>5024</v>
      </c>
      <c r="M240" s="171">
        <v>0</v>
      </c>
      <c r="N240" s="183">
        <v>5024</v>
      </c>
    </row>
    <row r="241" spans="3:14">
      <c r="C241" s="308"/>
      <c r="D241" s="192"/>
      <c r="E241" s="172" t="s">
        <v>127</v>
      </c>
      <c r="F241" s="171">
        <v>0</v>
      </c>
      <c r="G241" s="171">
        <v>0</v>
      </c>
      <c r="H241" s="171">
        <v>0</v>
      </c>
      <c r="I241" s="171">
        <v>0</v>
      </c>
      <c r="J241" s="171">
        <v>0</v>
      </c>
      <c r="K241" s="171">
        <v>0</v>
      </c>
      <c r="L241" s="171">
        <v>5024</v>
      </c>
      <c r="M241" s="171">
        <v>0</v>
      </c>
      <c r="N241" s="183">
        <v>5024</v>
      </c>
    </row>
    <row r="242" spans="3:14">
      <c r="C242" s="308"/>
      <c r="D242" s="193"/>
      <c r="E242" s="172" t="s">
        <v>247</v>
      </c>
      <c r="F242" s="172" t="s">
        <v>118</v>
      </c>
      <c r="G242" s="172" t="s">
        <v>118</v>
      </c>
      <c r="H242" s="172" t="s">
        <v>118</v>
      </c>
      <c r="I242" s="172" t="s">
        <v>118</v>
      </c>
      <c r="J242" s="172" t="s">
        <v>118</v>
      </c>
      <c r="K242" s="172" t="s">
        <v>118</v>
      </c>
      <c r="L242" s="172">
        <v>1</v>
      </c>
      <c r="M242" s="172" t="s">
        <v>118</v>
      </c>
      <c r="N242" s="184">
        <v>1</v>
      </c>
    </row>
    <row r="243" spans="3:14">
      <c r="C243" s="308"/>
      <c r="D243" s="191" t="s">
        <v>220</v>
      </c>
      <c r="E243" s="172" t="s">
        <v>110</v>
      </c>
      <c r="F243" s="171">
        <v>0</v>
      </c>
      <c r="G243" s="171">
        <v>3955</v>
      </c>
      <c r="H243" s="171">
        <v>0</v>
      </c>
      <c r="I243" s="171">
        <v>0</v>
      </c>
      <c r="J243" s="171">
        <v>0</v>
      </c>
      <c r="K243" s="171">
        <v>0</v>
      </c>
      <c r="L243" s="171">
        <v>0</v>
      </c>
      <c r="M243" s="171">
        <v>0</v>
      </c>
      <c r="N243" s="183">
        <v>3955</v>
      </c>
    </row>
    <row r="244" spans="3:14">
      <c r="C244" s="308"/>
      <c r="D244" s="192"/>
      <c r="E244" s="172" t="s">
        <v>127</v>
      </c>
      <c r="F244" s="171">
        <v>0</v>
      </c>
      <c r="G244" s="171">
        <v>1955</v>
      </c>
      <c r="H244" s="171">
        <v>0</v>
      </c>
      <c r="I244" s="171">
        <v>0</v>
      </c>
      <c r="J244" s="171">
        <v>0</v>
      </c>
      <c r="K244" s="171">
        <v>0</v>
      </c>
      <c r="L244" s="171">
        <v>0</v>
      </c>
      <c r="M244" s="171">
        <v>0</v>
      </c>
      <c r="N244" s="183">
        <v>1955</v>
      </c>
    </row>
    <row r="245" spans="3:14">
      <c r="C245" s="308"/>
      <c r="D245" s="193"/>
      <c r="E245" s="172" t="s">
        <v>247</v>
      </c>
      <c r="F245" s="172" t="s">
        <v>118</v>
      </c>
      <c r="G245" s="172">
        <v>0.49430000000000002</v>
      </c>
      <c r="H245" s="172" t="s">
        <v>118</v>
      </c>
      <c r="I245" s="172" t="s">
        <v>118</v>
      </c>
      <c r="J245" s="172" t="s">
        <v>118</v>
      </c>
      <c r="K245" s="172" t="s">
        <v>118</v>
      </c>
      <c r="L245" s="172" t="s">
        <v>118</v>
      </c>
      <c r="M245" s="172" t="s">
        <v>118</v>
      </c>
      <c r="N245" s="184">
        <v>0.4943109987357775</v>
      </c>
    </row>
    <row r="246" spans="3:14">
      <c r="C246" s="308"/>
      <c r="D246" s="194" t="s">
        <v>272</v>
      </c>
      <c r="E246" s="182" t="s">
        <v>110</v>
      </c>
      <c r="F246" s="173">
        <v>1248553</v>
      </c>
      <c r="G246" s="173">
        <v>1135247</v>
      </c>
      <c r="H246" s="173">
        <v>594920</v>
      </c>
      <c r="I246" s="173">
        <v>1935420</v>
      </c>
      <c r="J246" s="173">
        <v>1275128</v>
      </c>
      <c r="K246" s="173">
        <v>656365</v>
      </c>
      <c r="L246" s="173">
        <v>126775</v>
      </c>
      <c r="M246" s="173">
        <v>150640</v>
      </c>
      <c r="N246" s="173">
        <v>7123048</v>
      </c>
    </row>
    <row r="247" spans="3:14">
      <c r="C247" s="308"/>
      <c r="D247" s="195"/>
      <c r="E247" s="182" t="s">
        <v>127</v>
      </c>
      <c r="F247" s="173">
        <v>1175464</v>
      </c>
      <c r="G247" s="173">
        <v>1110754</v>
      </c>
      <c r="H247" s="173">
        <v>564386</v>
      </c>
      <c r="I247" s="173">
        <v>1888523</v>
      </c>
      <c r="J247" s="173">
        <v>980757</v>
      </c>
      <c r="K247" s="173">
        <v>655853</v>
      </c>
      <c r="L247" s="173">
        <v>126074</v>
      </c>
      <c r="M247" s="173">
        <v>25280</v>
      </c>
      <c r="N247" s="173">
        <v>6527091</v>
      </c>
    </row>
    <row r="248" spans="3:14">
      <c r="C248" s="309"/>
      <c r="D248" s="196"/>
      <c r="E248" s="182" t="s">
        <v>247</v>
      </c>
      <c r="F248" s="228">
        <v>0.9414610352944569</v>
      </c>
      <c r="G248" s="228">
        <v>0.9784249595022052</v>
      </c>
      <c r="H248" s="228">
        <v>0.94867545216163518</v>
      </c>
      <c r="I248" s="228">
        <v>0.9757690837130959</v>
      </c>
      <c r="J248" s="228">
        <v>0.76914396044946076</v>
      </c>
      <c r="K248" s="228">
        <v>0.99921994621894827</v>
      </c>
      <c r="L248" s="228">
        <v>0.99447051863537761</v>
      </c>
      <c r="M248" s="228">
        <v>0.16781731279872544</v>
      </c>
      <c r="N248" s="228">
        <v>0.91633399072981114</v>
      </c>
    </row>
    <row r="249" spans="3:14">
      <c r="C249" s="310" t="s">
        <v>221</v>
      </c>
      <c r="D249" s="311"/>
      <c r="E249" s="198" t="s">
        <v>110</v>
      </c>
      <c r="F249" s="199">
        <v>26108414</v>
      </c>
      <c r="G249" s="199">
        <v>10967932</v>
      </c>
      <c r="H249" s="199">
        <v>10088127</v>
      </c>
      <c r="I249" s="199">
        <v>12162795</v>
      </c>
      <c r="J249" s="199">
        <v>15272787</v>
      </c>
      <c r="K249" s="199">
        <v>5565399</v>
      </c>
      <c r="L249" s="199">
        <v>2890048</v>
      </c>
      <c r="M249" s="199">
        <v>2346478</v>
      </c>
      <c r="N249" s="199">
        <v>85401980</v>
      </c>
    </row>
    <row r="250" spans="3:14">
      <c r="C250" s="312"/>
      <c r="D250" s="313"/>
      <c r="E250" s="198" t="s">
        <v>127</v>
      </c>
      <c r="F250" s="199">
        <v>25411618</v>
      </c>
      <c r="G250" s="199">
        <v>10792599</v>
      </c>
      <c r="H250" s="199">
        <v>9986314</v>
      </c>
      <c r="I250" s="199">
        <v>11924419</v>
      </c>
      <c r="J250" s="199">
        <v>14857773</v>
      </c>
      <c r="K250" s="199">
        <v>5528074</v>
      </c>
      <c r="L250" s="199">
        <v>2886801</v>
      </c>
      <c r="M250" s="199">
        <v>2007402</v>
      </c>
      <c r="N250" s="199">
        <v>83395000</v>
      </c>
    </row>
    <row r="251" spans="3:14">
      <c r="C251" s="314"/>
      <c r="D251" s="315"/>
      <c r="E251" s="198" t="s">
        <v>128</v>
      </c>
      <c r="F251" s="200">
        <v>0.97331143898668071</v>
      </c>
      <c r="G251" s="200">
        <v>0.98401403290975908</v>
      </c>
      <c r="H251" s="200">
        <v>0.98990764093275196</v>
      </c>
      <c r="I251" s="200">
        <v>0.98040121534565039</v>
      </c>
      <c r="J251" s="200">
        <v>0.97282657055323296</v>
      </c>
      <c r="K251" s="200">
        <v>0.99329338291827773</v>
      </c>
      <c r="L251" s="200">
        <v>0.99887648924862149</v>
      </c>
      <c r="M251" s="200">
        <v>0.85549576855184661</v>
      </c>
      <c r="N251" s="229">
        <v>0.97649960808871172</v>
      </c>
    </row>
    <row r="253" spans="3:14">
      <c r="C253" s="149" t="s">
        <v>260</v>
      </c>
    </row>
  </sheetData>
  <mergeCells count="8">
    <mergeCell ref="C207:C248"/>
    <mergeCell ref="C249:D251"/>
    <mergeCell ref="C14:E14"/>
    <mergeCell ref="N8:N10"/>
    <mergeCell ref="C8:L10"/>
    <mergeCell ref="C66:C188"/>
    <mergeCell ref="C189:C206"/>
    <mergeCell ref="C15:C65"/>
  </mergeCells>
  <pageMargins left="0.75" right="0.75" top="1" bottom="1" header="1" footer="1"/>
  <pageSetup orientation="portrait" horizontalDpi="300" verticalDpi="300" r:id="rId1"/>
  <headerFooter>
    <oddHeader>&amp;L&amp;C&amp;Z</oddHeader>
    <oddFooter>&amp;L&amp;C&amp;Z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INICIO</vt:lpstr>
      <vt:lpstr>PP SMN (2)</vt:lpstr>
      <vt:lpstr>PREP_POR_PP</vt:lpstr>
      <vt:lpstr>002_PIA_PIM_SMN</vt:lpstr>
      <vt:lpstr>EJECUCIÓN_TRIMESTRE</vt:lpstr>
      <vt:lpstr>002_POR_GENÉRICA_SMN</vt:lpstr>
      <vt:lpstr>002_POR_GENÉRICA (2)</vt:lpstr>
      <vt:lpstr>21_GENÉRICATRIM</vt:lpstr>
      <vt:lpstr>002_POR_ESPECIFICA_GASTO_SMN</vt:lpstr>
      <vt:lpstr>002_POR_FUENTE DE FINANC_SMN</vt:lpstr>
      <vt:lpstr>002_POR_FUENTE DE FINANC (2)</vt:lpstr>
      <vt:lpstr>002_POR_PRODUCTO_SMN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Mis documentos</cp:lastModifiedBy>
  <dcterms:created xsi:type="dcterms:W3CDTF">2015-10-27T13:26:55Z</dcterms:created>
  <dcterms:modified xsi:type="dcterms:W3CDTF">2017-03-08T13:36:18Z</dcterms:modified>
</cp:coreProperties>
</file>