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95" windowHeight="5895" activeTab="0"/>
  </bookViews>
  <sheets>
    <sheet name="Anexo2" sheetId="1" r:id="rId1"/>
    <sheet name="Anexo 1" sheetId="2" r:id="rId2"/>
  </sheets>
  <definedNames/>
  <calcPr fullCalcOnLoad="1"/>
</workbook>
</file>

<file path=xl/sharedStrings.xml><?xml version="1.0" encoding="utf-8"?>
<sst xmlns="http://schemas.openxmlformats.org/spreadsheetml/2006/main" count="205" uniqueCount="85">
  <si>
    <t>CANTIDAD PLAZAS</t>
  </si>
  <si>
    <t>NIVEL O CAT. REM.</t>
  </si>
  <si>
    <t>PTDAS</t>
  </si>
  <si>
    <t>OCUP</t>
  </si>
  <si>
    <t>Nº DE PLAZA</t>
  </si>
  <si>
    <t>REMUNERACIÓN MENSUAL</t>
  </si>
  <si>
    <t>BASICA</t>
  </si>
  <si>
    <t>REUNIF</t>
  </si>
  <si>
    <t>PRINCIP</t>
  </si>
  <si>
    <t>CANTIDAD DE PLAZAS</t>
  </si>
  <si>
    <t>PRESUP</t>
  </si>
  <si>
    <t>REMUNERACIÓN TOTAL ANUAL</t>
  </si>
  <si>
    <t>PRINC.</t>
  </si>
  <si>
    <t>REUNIF.</t>
  </si>
  <si>
    <t>DENOMINACIÓN DEL CARGO PREVISTO EN EL CAP.</t>
  </si>
  <si>
    <t>GERENCIA SUB REGIONAL</t>
  </si>
  <si>
    <t xml:space="preserve">F-5 </t>
  </si>
  <si>
    <t>F-5</t>
  </si>
  <si>
    <t>001</t>
  </si>
  <si>
    <t>PERIODO EN MESES</t>
  </si>
  <si>
    <t>DIRECTOR PROGRAMA SECTORIAL IV</t>
  </si>
  <si>
    <t>STA</t>
  </si>
  <si>
    <t>002</t>
  </si>
  <si>
    <t>SPB</t>
  </si>
  <si>
    <t>003</t>
  </si>
  <si>
    <t>AUDITOR III</t>
  </si>
  <si>
    <t>ORGANO DE ASESORAMIENTO</t>
  </si>
  <si>
    <t>OFIC. SUB REGIONAL ASES. JURÍDICA</t>
  </si>
  <si>
    <t>F-2</t>
  </si>
  <si>
    <t>004</t>
  </si>
  <si>
    <t>DIRECT.  SIST. ADMINISTRATIVO I</t>
  </si>
  <si>
    <t>005</t>
  </si>
  <si>
    <t>DIRECTOR PROGRAMA SECTORIAL I</t>
  </si>
  <si>
    <t>006</t>
  </si>
  <si>
    <t>ESP. EN FINANZAS III</t>
  </si>
  <si>
    <t>ORGANO DE APOYO</t>
  </si>
  <si>
    <t>008</t>
  </si>
  <si>
    <t>009</t>
  </si>
  <si>
    <t>ESPECIALISTA ADM. III</t>
  </si>
  <si>
    <t>010</t>
  </si>
  <si>
    <t>TECNICO ADMINIST. III</t>
  </si>
  <si>
    <t>STB</t>
  </si>
  <si>
    <t>011</t>
  </si>
  <si>
    <t>CHOFER III</t>
  </si>
  <si>
    <t>SUB GERENCIA DE OPERACIONES</t>
  </si>
  <si>
    <t>SPA</t>
  </si>
  <si>
    <t>013</t>
  </si>
  <si>
    <t>012</t>
  </si>
  <si>
    <t>INGENIERO IV</t>
  </si>
  <si>
    <t>014</t>
  </si>
  <si>
    <t>SUB GERENCIA PROMOC. DESARROLLO</t>
  </si>
  <si>
    <t>015</t>
  </si>
  <si>
    <t>TOTAL</t>
  </si>
  <si>
    <t>REPARTICIÓN</t>
  </si>
  <si>
    <t>: GERENCIA SUB REGIONAL CUTERVO</t>
  </si>
  <si>
    <t>UNIDAD EJEC.</t>
  </si>
  <si>
    <t>: 003 CUTERVO</t>
  </si>
  <si>
    <t>PLIEGO</t>
  </si>
  <si>
    <t>: 445 GOBIERNO REGIONAL DE CAJAMARCA</t>
  </si>
  <si>
    <t>PRESUPUESTO ANALÍTICO DE PERSONAL DE PLAZAS DE EMPLEADO NOMBRADO</t>
  </si>
  <si>
    <t>FORMULARIO: A</t>
  </si>
  <si>
    <t>ANEXO "01"</t>
  </si>
  <si>
    <t>FORMULARIO: A1</t>
  </si>
  <si>
    <t>NIVEL O CAT.</t>
  </si>
  <si>
    <t>S.P.A.</t>
  </si>
  <si>
    <t>S.P.B.</t>
  </si>
  <si>
    <t>ANEXO "02"</t>
  </si>
  <si>
    <t>CANT. DE  PLAZAS</t>
  </si>
  <si>
    <t>ORGANO DE LINEA</t>
  </si>
  <si>
    <t>SECRETARIA V</t>
  </si>
  <si>
    <t>DIRECT. SIST. ADMINISTRATIVO I</t>
  </si>
  <si>
    <t>OBSERVACIONES</t>
  </si>
  <si>
    <t xml:space="preserve">    </t>
  </si>
  <si>
    <t>EJERCICIO PRESUPUESTAL 2011</t>
  </si>
  <si>
    <t>PERIODO PREVIO 2010</t>
  </si>
  <si>
    <t>PERIODO PRESUPUESTAL 2011</t>
  </si>
  <si>
    <t>PERIDO PREVIO 2010</t>
  </si>
  <si>
    <t>ORGANO DECONTROL</t>
  </si>
  <si>
    <t>ORGANO DE DIRECCION</t>
  </si>
  <si>
    <t>CONTADOR II</t>
  </si>
  <si>
    <t xml:space="preserve"> </t>
  </si>
  <si>
    <t>007</t>
  </si>
  <si>
    <t>OFIC. SUBREG. DE CONTROL INTERNO</t>
  </si>
  <si>
    <t>SUB GERENCIA DE PLANIFIC. Y PPTO.</t>
  </si>
  <si>
    <t>OFIC. SUBREGIONAL  ADMINISTRACION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</si>
</sst>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"/>
    <numFmt numFmtId="198" formatCode="#,##0.00\ &quot;€&quot;"/>
    <numFmt numFmtId="199" formatCode="[$-C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91" fontId="1" fillId="0" borderId="13" xfId="46" applyFont="1" applyBorder="1" applyAlignment="1">
      <alignment/>
    </xf>
    <xf numFmtId="191" fontId="1" fillId="0" borderId="10" xfId="46" applyFont="1" applyBorder="1" applyAlignment="1">
      <alignment/>
    </xf>
    <xf numFmtId="191" fontId="1" fillId="0" borderId="14" xfId="46" applyFont="1" applyBorder="1" applyAlignment="1">
      <alignment/>
    </xf>
    <xf numFmtId="191" fontId="1" fillId="0" borderId="0" xfId="46" applyFont="1" applyAlignment="1">
      <alignment/>
    </xf>
    <xf numFmtId="0" fontId="5" fillId="0" borderId="0" xfId="0" applyFont="1" applyBorder="1" applyAlignment="1" quotePrefix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1" fontId="5" fillId="0" borderId="13" xfId="46" applyFont="1" applyBorder="1" applyAlignment="1">
      <alignment horizontal="center"/>
    </xf>
    <xf numFmtId="191" fontId="5" fillId="0" borderId="10" xfId="46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91" fontId="4" fillId="0" borderId="12" xfId="4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191" fontId="4" fillId="0" borderId="42" xfId="46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zoomScalePageLayoutView="0" workbookViewId="0" topLeftCell="A1">
      <selection activeCell="A1" sqref="A1"/>
    </sheetView>
  </sheetViews>
  <sheetFormatPr defaultColWidth="11.421875" defaultRowHeight="14.25" customHeight="1"/>
  <cols>
    <col min="1" max="1" width="4.28125" style="0" customWidth="1"/>
    <col min="2" max="2" width="5.7109375" style="0" customWidth="1"/>
    <col min="3" max="3" width="7.7109375" style="0" customWidth="1"/>
    <col min="4" max="4" width="6.28125" style="0" customWidth="1"/>
    <col min="5" max="5" width="5.28125" style="0" customWidth="1"/>
    <col min="6" max="6" width="8.28125" style="0" customWidth="1"/>
    <col min="7" max="7" width="8.7109375" style="0" customWidth="1"/>
    <col min="8" max="8" width="9.28125" style="0" customWidth="1"/>
    <col min="9" max="9" width="8.00390625" style="0" customWidth="1"/>
    <col min="10" max="10" width="7.8515625" style="0" customWidth="1"/>
    <col min="11" max="11" width="8.421875" style="0" customWidth="1"/>
    <col min="12" max="12" width="9.7109375" style="0" customWidth="1"/>
    <col min="13" max="13" width="8.7109375" style="0" customWidth="1"/>
    <col min="14" max="14" width="9.421875" style="0" customWidth="1"/>
    <col min="15" max="15" width="17.28125" style="0" customWidth="1"/>
  </cols>
  <sheetData>
    <row r="1" spans="2:14" ht="14.25" customHeight="1">
      <c r="B1" s="3"/>
      <c r="C1" s="3"/>
      <c r="D1" s="3"/>
      <c r="E1" s="3"/>
      <c r="F1" s="3"/>
      <c r="G1" s="3" t="s">
        <v>66</v>
      </c>
      <c r="H1" s="3"/>
      <c r="I1" s="3"/>
      <c r="J1" s="3"/>
      <c r="K1" s="3"/>
      <c r="L1" s="3"/>
      <c r="M1" s="3"/>
      <c r="N1" s="3"/>
    </row>
    <row r="2" spans="2:14" ht="14.25" customHeight="1">
      <c r="B2" s="3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4.25" customHeight="1">
      <c r="B3" s="3"/>
      <c r="C3" s="3"/>
      <c r="D3" s="37" t="s">
        <v>59</v>
      </c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2:9" ht="14.25" customHeight="1">
      <c r="B5" t="s">
        <v>57</v>
      </c>
      <c r="D5" s="3" t="s">
        <v>58</v>
      </c>
      <c r="E5" s="3"/>
      <c r="F5" s="3"/>
      <c r="G5" s="3"/>
      <c r="H5" s="3"/>
      <c r="I5" s="3"/>
    </row>
    <row r="6" spans="2:16" ht="14.25" customHeight="1">
      <c r="B6" t="s">
        <v>55</v>
      </c>
      <c r="D6" s="3" t="s">
        <v>56</v>
      </c>
      <c r="E6" s="3"/>
      <c r="F6" s="3"/>
      <c r="G6" s="3"/>
      <c r="H6" s="3"/>
      <c r="I6" s="3"/>
      <c r="L6" s="53" t="s">
        <v>73</v>
      </c>
      <c r="M6" s="53"/>
      <c r="N6" s="53"/>
      <c r="O6" s="53"/>
      <c r="P6" s="53"/>
    </row>
    <row r="7" spans="2:16" ht="14.25" customHeight="1">
      <c r="B7" t="s">
        <v>53</v>
      </c>
      <c r="D7" s="3" t="s">
        <v>54</v>
      </c>
      <c r="E7" s="3"/>
      <c r="F7" s="3"/>
      <c r="G7" s="3"/>
      <c r="H7" s="3"/>
      <c r="I7" s="3"/>
      <c r="N7" s="3"/>
      <c r="O7" s="3"/>
      <c r="P7" s="3"/>
    </row>
    <row r="9" spans="2:15" s="4" customFormat="1" ht="14.25" customHeight="1">
      <c r="B9" s="46" t="s">
        <v>76</v>
      </c>
      <c r="C9" s="47"/>
      <c r="D9" s="48"/>
      <c r="E9" s="54" t="s">
        <v>75</v>
      </c>
      <c r="F9" s="55"/>
      <c r="G9" s="55"/>
      <c r="H9" s="55"/>
      <c r="I9" s="55"/>
      <c r="J9" s="55"/>
      <c r="K9" s="55"/>
      <c r="L9" s="55"/>
      <c r="M9" s="55"/>
      <c r="N9" s="56"/>
      <c r="O9" s="38" t="s">
        <v>71</v>
      </c>
    </row>
    <row r="10" spans="2:15" s="4" customFormat="1" ht="14.25" customHeight="1">
      <c r="B10" s="49" t="s">
        <v>1</v>
      </c>
      <c r="C10" s="51" t="s">
        <v>67</v>
      </c>
      <c r="D10" s="52"/>
      <c r="E10" s="49" t="s">
        <v>63</v>
      </c>
      <c r="F10" s="43" t="s">
        <v>5</v>
      </c>
      <c r="G10" s="44"/>
      <c r="H10" s="45"/>
      <c r="I10" s="43" t="s">
        <v>9</v>
      </c>
      <c r="J10" s="45"/>
      <c r="K10" s="41" t="s">
        <v>19</v>
      </c>
      <c r="L10" s="43" t="s">
        <v>11</v>
      </c>
      <c r="M10" s="44"/>
      <c r="N10" s="45"/>
      <c r="O10" s="39"/>
    </row>
    <row r="11" spans="2:15" s="4" customFormat="1" ht="14.25" customHeight="1">
      <c r="B11" s="50"/>
      <c r="C11" s="5" t="s">
        <v>2</v>
      </c>
      <c r="D11" s="5" t="s">
        <v>3</v>
      </c>
      <c r="E11" s="50"/>
      <c r="F11" s="1" t="s">
        <v>6</v>
      </c>
      <c r="G11" s="1" t="s">
        <v>7</v>
      </c>
      <c r="H11" s="1" t="s">
        <v>8</v>
      </c>
      <c r="I11" s="2" t="s">
        <v>2</v>
      </c>
      <c r="J11" s="2" t="s">
        <v>3</v>
      </c>
      <c r="K11" s="42"/>
      <c r="L11" s="1" t="s">
        <v>6</v>
      </c>
      <c r="M11" s="1" t="s">
        <v>13</v>
      </c>
      <c r="N11" s="1" t="s">
        <v>12</v>
      </c>
      <c r="O11" s="40"/>
    </row>
    <row r="12" spans="2:15" s="4" customFormat="1" ht="14.25" customHeight="1">
      <c r="B12" s="6"/>
      <c r="C12" s="6"/>
      <c r="D12" s="6"/>
      <c r="E12" s="6"/>
      <c r="F12" s="23"/>
      <c r="G12" s="23"/>
      <c r="H12" s="23"/>
      <c r="I12" s="6"/>
      <c r="J12" s="6"/>
      <c r="K12" s="6"/>
      <c r="L12" s="6"/>
      <c r="M12" s="6"/>
      <c r="N12" s="6"/>
      <c r="O12" s="6"/>
    </row>
    <row r="13" spans="2:15" s="4" customFormat="1" ht="14.25" customHeight="1">
      <c r="B13" s="7" t="s">
        <v>17</v>
      </c>
      <c r="C13" s="7">
        <v>1</v>
      </c>
      <c r="D13" s="7">
        <v>1</v>
      </c>
      <c r="E13" s="7" t="s">
        <v>17</v>
      </c>
      <c r="F13" s="24">
        <v>50</v>
      </c>
      <c r="G13" s="24">
        <v>42.47</v>
      </c>
      <c r="H13" s="24">
        <f aca="true" t="shared" si="0" ref="H13:H18">G13+F13</f>
        <v>92.47</v>
      </c>
      <c r="I13" s="7">
        <v>1</v>
      </c>
      <c r="J13" s="7">
        <v>1</v>
      </c>
      <c r="K13" s="7">
        <v>12</v>
      </c>
      <c r="L13" s="27">
        <f aca="true" t="shared" si="1" ref="L13:N18">F13*12</f>
        <v>600</v>
      </c>
      <c r="M13" s="27">
        <f t="shared" si="1"/>
        <v>509.64</v>
      </c>
      <c r="N13" s="27">
        <f t="shared" si="1"/>
        <v>1109.6399999999999</v>
      </c>
      <c r="O13" s="7"/>
    </row>
    <row r="14" spans="2:15" s="4" customFormat="1" ht="14.25" customHeight="1">
      <c r="B14" s="7" t="s">
        <v>28</v>
      </c>
      <c r="C14" s="7">
        <v>5</v>
      </c>
      <c r="D14" s="7">
        <v>5</v>
      </c>
      <c r="E14" s="7" t="s">
        <v>28</v>
      </c>
      <c r="F14" s="24">
        <v>250</v>
      </c>
      <c r="G14" s="24">
        <f>36.47*5</f>
        <v>182.35</v>
      </c>
      <c r="H14" s="24">
        <f t="shared" si="0"/>
        <v>432.35</v>
      </c>
      <c r="I14" s="7">
        <v>5</v>
      </c>
      <c r="J14" s="7">
        <v>5</v>
      </c>
      <c r="K14" s="7">
        <v>12</v>
      </c>
      <c r="L14" s="27">
        <f t="shared" si="1"/>
        <v>3000</v>
      </c>
      <c r="M14" s="27">
        <f t="shared" si="1"/>
        <v>2188.2</v>
      </c>
      <c r="N14" s="27">
        <f t="shared" si="1"/>
        <v>5188.200000000001</v>
      </c>
      <c r="O14" s="7"/>
    </row>
    <row r="15" spans="2:15" s="4" customFormat="1" ht="14.25" customHeight="1">
      <c r="B15" s="7" t="s">
        <v>64</v>
      </c>
      <c r="C15" s="7">
        <v>1</v>
      </c>
      <c r="D15" s="7">
        <v>1</v>
      </c>
      <c r="E15" s="7" t="s">
        <v>45</v>
      </c>
      <c r="F15" s="24">
        <v>50</v>
      </c>
      <c r="G15" s="24">
        <v>30.2</v>
      </c>
      <c r="H15" s="24">
        <f t="shared" si="0"/>
        <v>80.2</v>
      </c>
      <c r="I15" s="7">
        <v>1</v>
      </c>
      <c r="J15" s="7">
        <v>1</v>
      </c>
      <c r="K15" s="7">
        <v>12</v>
      </c>
      <c r="L15" s="27">
        <f t="shared" si="1"/>
        <v>600</v>
      </c>
      <c r="M15" s="27">
        <f t="shared" si="1"/>
        <v>362.4</v>
      </c>
      <c r="N15" s="27">
        <f t="shared" si="1"/>
        <v>962.4000000000001</v>
      </c>
      <c r="O15" s="7"/>
    </row>
    <row r="16" spans="2:15" s="4" customFormat="1" ht="14.25" customHeight="1">
      <c r="B16" s="7" t="s">
        <v>65</v>
      </c>
      <c r="C16" s="7">
        <v>4</v>
      </c>
      <c r="D16" s="7">
        <v>4</v>
      </c>
      <c r="E16" s="7" t="s">
        <v>23</v>
      </c>
      <c r="F16" s="24">
        <v>200</v>
      </c>
      <c r="G16" s="24">
        <f>30.04*4</f>
        <v>120.16</v>
      </c>
      <c r="H16" s="24">
        <f t="shared" si="0"/>
        <v>320.15999999999997</v>
      </c>
      <c r="I16" s="7">
        <v>4</v>
      </c>
      <c r="J16" s="7">
        <v>4</v>
      </c>
      <c r="K16" s="7">
        <v>12</v>
      </c>
      <c r="L16" s="27">
        <f t="shared" si="1"/>
        <v>2400</v>
      </c>
      <c r="M16" s="27">
        <f t="shared" si="1"/>
        <v>1441.92</v>
      </c>
      <c r="N16" s="27">
        <f t="shared" si="1"/>
        <v>3841.9199999999996</v>
      </c>
      <c r="O16" s="7"/>
    </row>
    <row r="17" spans="2:15" s="4" customFormat="1" ht="14.25" customHeight="1">
      <c r="B17" s="7" t="s">
        <v>21</v>
      </c>
      <c r="C17" s="7">
        <v>3</v>
      </c>
      <c r="D17" s="7">
        <v>3</v>
      </c>
      <c r="E17" s="7" t="s">
        <v>21</v>
      </c>
      <c r="F17" s="24">
        <v>150</v>
      </c>
      <c r="G17" s="24">
        <f>24.14*3</f>
        <v>72.42</v>
      </c>
      <c r="H17" s="24">
        <f t="shared" si="0"/>
        <v>222.42000000000002</v>
      </c>
      <c r="I17" s="7">
        <v>3</v>
      </c>
      <c r="J17" s="7">
        <v>3</v>
      </c>
      <c r="K17" s="7">
        <v>12</v>
      </c>
      <c r="L17" s="27">
        <f t="shared" si="1"/>
        <v>1800</v>
      </c>
      <c r="M17" s="27">
        <f t="shared" si="1"/>
        <v>869.04</v>
      </c>
      <c r="N17" s="27">
        <f t="shared" si="1"/>
        <v>2669.04</v>
      </c>
      <c r="O17" s="7"/>
    </row>
    <row r="18" spans="2:15" s="4" customFormat="1" ht="14.25" customHeight="1">
      <c r="B18" s="7" t="s">
        <v>41</v>
      </c>
      <c r="C18" s="7">
        <v>1</v>
      </c>
      <c r="D18" s="7">
        <v>1</v>
      </c>
      <c r="E18" s="7" t="s">
        <v>41</v>
      </c>
      <c r="F18" s="24">
        <v>50</v>
      </c>
      <c r="G18" s="24">
        <v>23.95</v>
      </c>
      <c r="H18" s="24">
        <f t="shared" si="0"/>
        <v>73.95</v>
      </c>
      <c r="I18" s="7">
        <v>1</v>
      </c>
      <c r="J18" s="7">
        <v>1</v>
      </c>
      <c r="K18" s="7">
        <v>12</v>
      </c>
      <c r="L18" s="27">
        <f t="shared" si="1"/>
        <v>600</v>
      </c>
      <c r="M18" s="27">
        <f t="shared" si="1"/>
        <v>287.4</v>
      </c>
      <c r="N18" s="27">
        <f t="shared" si="1"/>
        <v>887.4000000000001</v>
      </c>
      <c r="O18" s="7"/>
    </row>
    <row r="19" spans="2:15" s="4" customFormat="1" ht="14.25" customHeight="1">
      <c r="B19" s="7"/>
      <c r="C19" s="7"/>
      <c r="D19" s="7"/>
      <c r="E19" s="7"/>
      <c r="F19" s="24"/>
      <c r="G19" s="24"/>
      <c r="H19" s="24"/>
      <c r="I19" s="7"/>
      <c r="J19" s="7"/>
      <c r="K19" s="7"/>
      <c r="L19" s="27"/>
      <c r="M19" s="27"/>
      <c r="N19" s="27"/>
      <c r="O19" s="7"/>
    </row>
    <row r="20" spans="2:15" s="4" customFormat="1" ht="14.25" customHeight="1">
      <c r="B20" s="7"/>
      <c r="C20" s="7"/>
      <c r="D20" s="7"/>
      <c r="E20" s="7"/>
      <c r="F20" s="24"/>
      <c r="G20" s="24"/>
      <c r="H20" s="24"/>
      <c r="I20" s="7"/>
      <c r="J20" s="7"/>
      <c r="K20" s="7"/>
      <c r="L20" s="27"/>
      <c r="M20" s="27"/>
      <c r="N20" s="27"/>
      <c r="O20" s="7"/>
    </row>
    <row r="21" spans="2:15" s="4" customFormat="1" ht="14.25" customHeight="1">
      <c r="B21" s="7"/>
      <c r="C21" s="7"/>
      <c r="D21" s="7"/>
      <c r="E21" s="7"/>
      <c r="F21" s="24"/>
      <c r="G21" s="24"/>
      <c r="H21" s="24"/>
      <c r="I21" s="7"/>
      <c r="J21" s="7"/>
      <c r="K21" s="7"/>
      <c r="L21" s="27"/>
      <c r="M21" s="27"/>
      <c r="N21" s="27"/>
      <c r="O21" s="7"/>
    </row>
    <row r="22" spans="2:15" s="4" customFormat="1" ht="14.25" customHeight="1">
      <c r="B22" s="7"/>
      <c r="C22" s="7"/>
      <c r="D22" s="7"/>
      <c r="E22" s="7"/>
      <c r="F22" s="24"/>
      <c r="G22" s="24"/>
      <c r="H22" s="24"/>
      <c r="I22" s="7"/>
      <c r="J22" s="7"/>
      <c r="K22" s="7"/>
      <c r="L22" s="27"/>
      <c r="M22" s="27"/>
      <c r="N22" s="27"/>
      <c r="O22" s="7"/>
    </row>
    <row r="23" spans="2:15" s="4" customFormat="1" ht="14.25" customHeight="1">
      <c r="B23" s="7"/>
      <c r="C23" s="7"/>
      <c r="D23" s="7"/>
      <c r="E23" s="7"/>
      <c r="F23" s="24"/>
      <c r="G23" s="24"/>
      <c r="H23" s="24"/>
      <c r="I23" s="7"/>
      <c r="J23" s="7"/>
      <c r="K23" s="7"/>
      <c r="L23" s="27"/>
      <c r="M23" s="27"/>
      <c r="N23" s="27"/>
      <c r="O23" s="7"/>
    </row>
    <row r="24" spans="2:15" s="4" customFormat="1" ht="14.25" customHeight="1">
      <c r="B24" s="7"/>
      <c r="C24" s="7"/>
      <c r="D24" s="7"/>
      <c r="E24" s="7"/>
      <c r="F24" s="24"/>
      <c r="G24" s="24"/>
      <c r="H24" s="24"/>
      <c r="I24" s="7"/>
      <c r="J24" s="7"/>
      <c r="K24" s="7"/>
      <c r="L24" s="27"/>
      <c r="M24" s="27"/>
      <c r="N24" s="27"/>
      <c r="O24" s="7"/>
    </row>
    <row r="25" spans="2:15" s="4" customFormat="1" ht="14.25" customHeight="1">
      <c r="B25" s="7"/>
      <c r="C25" s="7"/>
      <c r="D25" s="7"/>
      <c r="E25" s="7"/>
      <c r="F25" s="24"/>
      <c r="G25" s="24"/>
      <c r="H25" s="24"/>
      <c r="I25" s="7"/>
      <c r="J25" s="7"/>
      <c r="K25" s="7"/>
      <c r="L25" s="27"/>
      <c r="M25" s="27"/>
      <c r="N25" s="27"/>
      <c r="O25" s="7"/>
    </row>
    <row r="26" spans="2:15" s="4" customFormat="1" ht="14.25" customHeight="1">
      <c r="B26" s="7"/>
      <c r="C26" s="7"/>
      <c r="D26" s="7"/>
      <c r="E26" s="7"/>
      <c r="F26" s="24"/>
      <c r="G26" s="24"/>
      <c r="H26" s="24"/>
      <c r="I26" s="7"/>
      <c r="J26" s="7"/>
      <c r="K26" s="7"/>
      <c r="L26" s="27"/>
      <c r="M26" s="27"/>
      <c r="N26" s="27"/>
      <c r="O26" s="7"/>
    </row>
    <row r="27" spans="2:15" s="4" customFormat="1" ht="14.25" customHeight="1">
      <c r="B27" s="9"/>
      <c r="C27" s="9"/>
      <c r="D27" s="9"/>
      <c r="E27" s="9"/>
      <c r="F27" s="25"/>
      <c r="G27" s="25"/>
      <c r="H27" s="25"/>
      <c r="I27" s="9"/>
      <c r="J27" s="9"/>
      <c r="K27" s="9"/>
      <c r="L27" s="28"/>
      <c r="M27" s="28"/>
      <c r="N27" s="28"/>
      <c r="O27" s="9"/>
    </row>
    <row r="28" spans="2:15" s="4" customFormat="1" ht="14.25" customHeight="1" thickBot="1">
      <c r="B28" s="8" t="s">
        <v>52</v>
      </c>
      <c r="C28" s="8">
        <v>15</v>
      </c>
      <c r="D28" s="8">
        <v>15</v>
      </c>
      <c r="E28" s="8"/>
      <c r="F28" s="26">
        <f>SUM(F13:F27)</f>
        <v>750</v>
      </c>
      <c r="G28" s="26">
        <f aca="true" t="shared" si="2" ref="G28:N28">SUM(G13:G27)</f>
        <v>471.54999999999995</v>
      </c>
      <c r="H28" s="26">
        <f t="shared" si="2"/>
        <v>1221.5500000000002</v>
      </c>
      <c r="I28" s="8">
        <f t="shared" si="2"/>
        <v>15</v>
      </c>
      <c r="J28" s="8">
        <f t="shared" si="2"/>
        <v>15</v>
      </c>
      <c r="K28" s="8" t="s">
        <v>80</v>
      </c>
      <c r="L28" s="29">
        <f t="shared" si="2"/>
        <v>9000</v>
      </c>
      <c r="M28" s="29">
        <f t="shared" si="2"/>
        <v>5658.599999999999</v>
      </c>
      <c r="N28" s="29">
        <f t="shared" si="2"/>
        <v>14658.6</v>
      </c>
      <c r="O28" s="8"/>
    </row>
    <row r="29" spans="13:14" s="4" customFormat="1" ht="14.25" customHeight="1" thickTop="1">
      <c r="M29" s="30"/>
      <c r="N29" s="30"/>
    </row>
    <row r="30" s="4" customFormat="1" ht="14.25" customHeight="1"/>
    <row r="31" s="4" customFormat="1" ht="14.25" customHeight="1"/>
    <row r="32" s="4" customFormat="1" ht="14.25" customHeight="1"/>
    <row r="33" s="4" customFormat="1" ht="14.25" customHeight="1"/>
  </sheetData>
  <sheetProtection/>
  <mergeCells count="12">
    <mergeCell ref="L6:P6"/>
    <mergeCell ref="E9:N9"/>
    <mergeCell ref="D3:N3"/>
    <mergeCell ref="O9:O11"/>
    <mergeCell ref="K10:K11"/>
    <mergeCell ref="L10:N10"/>
    <mergeCell ref="F10:H10"/>
    <mergeCell ref="I10:J10"/>
    <mergeCell ref="B9:D9"/>
    <mergeCell ref="B10:B11"/>
    <mergeCell ref="C10:D10"/>
    <mergeCell ref="E10:E11"/>
  </mergeCells>
  <printOptions/>
  <pageMargins left="0.17" right="0.23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13671875" style="0" customWidth="1"/>
    <col min="2" max="2" width="8.140625" style="0" customWidth="1"/>
    <col min="3" max="3" width="7.00390625" style="0" customWidth="1"/>
    <col min="4" max="4" width="7.140625" style="0" customWidth="1"/>
    <col min="5" max="5" width="8.421875" style="0" customWidth="1"/>
    <col min="6" max="6" width="6.8515625" style="0" customWidth="1"/>
    <col min="7" max="7" width="7.421875" style="0" customWidth="1"/>
    <col min="8" max="10" width="7.8515625" style="0" customWidth="1"/>
    <col min="11" max="11" width="8.00390625" style="0" customWidth="1"/>
    <col min="12" max="12" width="8.421875" style="0" customWidth="1"/>
    <col min="13" max="13" width="8.00390625" style="0" customWidth="1"/>
    <col min="14" max="14" width="7.8515625" style="0" customWidth="1"/>
    <col min="15" max="15" width="8.7109375" style="0" customWidth="1"/>
    <col min="16" max="16" width="30.00390625" style="0" customWidth="1"/>
  </cols>
  <sheetData>
    <row r="1" spans="2:16" ht="12.75">
      <c r="B1" s="10" t="s">
        <v>72</v>
      </c>
      <c r="C1" s="10"/>
      <c r="D1" s="10"/>
      <c r="E1" s="10"/>
      <c r="F1" s="10"/>
      <c r="G1" s="10"/>
      <c r="H1" s="10" t="s">
        <v>61</v>
      </c>
      <c r="I1" s="10"/>
      <c r="J1" s="10"/>
      <c r="K1" s="10"/>
      <c r="L1" s="10"/>
      <c r="M1" s="10"/>
      <c r="N1" s="10"/>
      <c r="O1" s="10"/>
      <c r="P1" s="11"/>
    </row>
    <row r="2" spans="2:16" ht="12.75">
      <c r="B2" s="10" t="s">
        <v>60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2:16" ht="14.25">
      <c r="B3" s="10"/>
      <c r="C3" s="10"/>
      <c r="D3" s="37" t="s">
        <v>59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1"/>
    </row>
    <row r="4" spans="2:16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2.75">
      <c r="B5" s="11" t="s">
        <v>57</v>
      </c>
      <c r="C5" s="11"/>
      <c r="D5" s="10" t="s">
        <v>58</v>
      </c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</row>
    <row r="6" spans="2:16" ht="12.75">
      <c r="B6" s="11" t="s">
        <v>55</v>
      </c>
      <c r="C6" s="11"/>
      <c r="D6" s="10" t="s">
        <v>56</v>
      </c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2" t="s">
        <v>73</v>
      </c>
    </row>
    <row r="7" spans="2:16" ht="12.75">
      <c r="B7" s="11" t="s">
        <v>53</v>
      </c>
      <c r="C7" s="11"/>
      <c r="D7" s="10" t="s">
        <v>54</v>
      </c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</row>
    <row r="8" spans="2:16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12.75">
      <c r="B9" s="60" t="s">
        <v>74</v>
      </c>
      <c r="C9" s="61"/>
      <c r="D9" s="62"/>
      <c r="E9" s="69" t="s">
        <v>75</v>
      </c>
      <c r="F9" s="61"/>
      <c r="G9" s="61"/>
      <c r="H9" s="61"/>
      <c r="I9" s="61"/>
      <c r="J9" s="61"/>
      <c r="K9" s="61"/>
      <c r="L9" s="61"/>
      <c r="M9" s="61"/>
      <c r="N9" s="61"/>
      <c r="O9" s="70"/>
      <c r="P9" s="71" t="s">
        <v>14</v>
      </c>
    </row>
    <row r="10" spans="2:16" ht="14.25" customHeight="1">
      <c r="B10" s="90" t="s">
        <v>1</v>
      </c>
      <c r="C10" s="91" t="s">
        <v>0</v>
      </c>
      <c r="D10" s="92"/>
      <c r="E10" s="93" t="s">
        <v>1</v>
      </c>
      <c r="F10" s="94" t="s">
        <v>4</v>
      </c>
      <c r="G10" s="91" t="s">
        <v>5</v>
      </c>
      <c r="H10" s="95"/>
      <c r="I10" s="92"/>
      <c r="J10" s="91" t="s">
        <v>9</v>
      </c>
      <c r="K10" s="92"/>
      <c r="L10" s="94" t="s">
        <v>19</v>
      </c>
      <c r="M10" s="91" t="s">
        <v>11</v>
      </c>
      <c r="N10" s="95"/>
      <c r="O10" s="96"/>
      <c r="P10" s="72"/>
    </row>
    <row r="11" spans="2:16" ht="24" customHeight="1" thickBot="1">
      <c r="B11" s="97"/>
      <c r="C11" s="98" t="s">
        <v>2</v>
      </c>
      <c r="D11" s="98" t="s">
        <v>3</v>
      </c>
      <c r="E11" s="99"/>
      <c r="F11" s="100"/>
      <c r="G11" s="101" t="s">
        <v>6</v>
      </c>
      <c r="H11" s="98" t="s">
        <v>7</v>
      </c>
      <c r="I11" s="101" t="s">
        <v>8</v>
      </c>
      <c r="J11" s="98" t="s">
        <v>10</v>
      </c>
      <c r="K11" s="98" t="s">
        <v>3</v>
      </c>
      <c r="L11" s="100"/>
      <c r="M11" s="98" t="s">
        <v>6</v>
      </c>
      <c r="N11" s="98" t="s">
        <v>13</v>
      </c>
      <c r="O11" s="102" t="s">
        <v>12</v>
      </c>
      <c r="P11" s="73"/>
    </row>
    <row r="12" spans="2:16" ht="12.75">
      <c r="B12" s="74" t="s">
        <v>78</v>
      </c>
      <c r="C12" s="67"/>
      <c r="D12" s="67"/>
      <c r="E12" s="68"/>
      <c r="F12" s="22"/>
      <c r="G12" s="21"/>
      <c r="H12" s="21"/>
      <c r="I12" s="21"/>
      <c r="J12" s="14"/>
      <c r="K12" s="14"/>
      <c r="L12" s="20"/>
      <c r="M12" s="21"/>
      <c r="N12" s="21"/>
      <c r="O12" s="21"/>
      <c r="P12" s="75"/>
    </row>
    <row r="13" spans="2:16" ht="12.75">
      <c r="B13" s="76" t="s">
        <v>15</v>
      </c>
      <c r="C13" s="63"/>
      <c r="D13" s="63"/>
      <c r="E13" s="64"/>
      <c r="F13" s="14"/>
      <c r="G13" s="16"/>
      <c r="H13" s="16"/>
      <c r="I13" s="16"/>
      <c r="J13" s="14"/>
      <c r="K13" s="14"/>
      <c r="L13" s="14"/>
      <c r="M13" s="14"/>
      <c r="N13" s="14"/>
      <c r="O13" s="14"/>
      <c r="P13" s="77"/>
    </row>
    <row r="14" spans="2:16" ht="12.75">
      <c r="B14" s="78" t="s">
        <v>16</v>
      </c>
      <c r="C14" s="14">
        <v>1</v>
      </c>
      <c r="D14" s="14">
        <v>1</v>
      </c>
      <c r="E14" s="14" t="s">
        <v>17</v>
      </c>
      <c r="F14" s="15" t="s">
        <v>18</v>
      </c>
      <c r="G14" s="16">
        <v>50</v>
      </c>
      <c r="H14" s="16">
        <v>42.47</v>
      </c>
      <c r="I14" s="16">
        <f>H14+G14</f>
        <v>92.47</v>
      </c>
      <c r="J14" s="14">
        <v>1</v>
      </c>
      <c r="K14" s="14">
        <v>1</v>
      </c>
      <c r="L14" s="14">
        <v>12</v>
      </c>
      <c r="M14" s="35">
        <f aca="true" t="shared" si="0" ref="M14:O15">G14*12</f>
        <v>600</v>
      </c>
      <c r="N14" s="35">
        <f t="shared" si="0"/>
        <v>509.64</v>
      </c>
      <c r="O14" s="35">
        <f t="shared" si="0"/>
        <v>1109.6399999999999</v>
      </c>
      <c r="P14" s="79" t="s">
        <v>20</v>
      </c>
    </row>
    <row r="15" spans="2:16" ht="12.75">
      <c r="B15" s="78" t="s">
        <v>21</v>
      </c>
      <c r="C15" s="14">
        <v>1</v>
      </c>
      <c r="D15" s="14">
        <v>1</v>
      </c>
      <c r="E15" s="14" t="s">
        <v>21</v>
      </c>
      <c r="F15" s="15" t="s">
        <v>22</v>
      </c>
      <c r="G15" s="16">
        <v>50</v>
      </c>
      <c r="H15" s="16">
        <v>24.14</v>
      </c>
      <c r="I15" s="16">
        <f>H15+G15</f>
        <v>74.14</v>
      </c>
      <c r="J15" s="14">
        <v>1</v>
      </c>
      <c r="K15" s="14">
        <v>1</v>
      </c>
      <c r="L15" s="14">
        <v>12</v>
      </c>
      <c r="M15" s="35">
        <f t="shared" si="0"/>
        <v>600</v>
      </c>
      <c r="N15" s="35">
        <f t="shared" si="0"/>
        <v>289.68</v>
      </c>
      <c r="O15" s="35">
        <f t="shared" si="0"/>
        <v>889.6800000000001</v>
      </c>
      <c r="P15" s="79" t="s">
        <v>69</v>
      </c>
    </row>
    <row r="16" spans="2:16" ht="12.75">
      <c r="B16" s="80" t="s">
        <v>77</v>
      </c>
      <c r="C16" s="65"/>
      <c r="D16" s="65"/>
      <c r="E16" s="66"/>
      <c r="F16" s="14"/>
      <c r="G16" s="16"/>
      <c r="H16" s="16"/>
      <c r="I16" s="16" t="s">
        <v>80</v>
      </c>
      <c r="J16" s="14"/>
      <c r="K16" s="14"/>
      <c r="L16" s="14"/>
      <c r="M16" s="35" t="s">
        <v>80</v>
      </c>
      <c r="N16" s="35" t="s">
        <v>80</v>
      </c>
      <c r="O16" s="35" t="s">
        <v>80</v>
      </c>
      <c r="P16" s="77"/>
    </row>
    <row r="17" spans="2:16" ht="12.75">
      <c r="B17" s="76" t="s">
        <v>82</v>
      </c>
      <c r="C17" s="63"/>
      <c r="D17" s="63"/>
      <c r="E17" s="64"/>
      <c r="F17" s="14"/>
      <c r="G17" s="16"/>
      <c r="H17" s="16"/>
      <c r="I17" s="16" t="s">
        <v>80</v>
      </c>
      <c r="J17" s="14"/>
      <c r="K17" s="14"/>
      <c r="L17" s="14"/>
      <c r="M17" s="35" t="s">
        <v>80</v>
      </c>
      <c r="N17" s="35" t="s">
        <v>80</v>
      </c>
      <c r="O17" s="35" t="s">
        <v>80</v>
      </c>
      <c r="P17" s="77"/>
    </row>
    <row r="18" spans="2:16" ht="12.75">
      <c r="B18" s="78" t="s">
        <v>23</v>
      </c>
      <c r="C18" s="14">
        <v>1</v>
      </c>
      <c r="D18" s="14">
        <v>1</v>
      </c>
      <c r="E18" s="14" t="s">
        <v>23</v>
      </c>
      <c r="F18" s="15" t="s">
        <v>24</v>
      </c>
      <c r="G18" s="16">
        <v>50</v>
      </c>
      <c r="H18" s="16">
        <v>30.04</v>
      </c>
      <c r="I18" s="16">
        <f>H18+G18</f>
        <v>80.03999999999999</v>
      </c>
      <c r="J18" s="14">
        <v>1</v>
      </c>
      <c r="K18" s="14">
        <v>1</v>
      </c>
      <c r="L18" s="14">
        <v>12</v>
      </c>
      <c r="M18" s="35">
        <f>G18*12</f>
        <v>600</v>
      </c>
      <c r="N18" s="35">
        <f>H18*12</f>
        <v>360.48</v>
      </c>
      <c r="O18" s="35">
        <f>I18*12</f>
        <v>960.4799999999999</v>
      </c>
      <c r="P18" s="79" t="s">
        <v>25</v>
      </c>
    </row>
    <row r="19" spans="2:16" ht="12.75">
      <c r="B19" s="80" t="s">
        <v>26</v>
      </c>
      <c r="C19" s="65"/>
      <c r="D19" s="65"/>
      <c r="E19" s="66"/>
      <c r="F19" s="14"/>
      <c r="G19" s="16"/>
      <c r="H19" s="16"/>
      <c r="I19" s="16" t="s">
        <v>80</v>
      </c>
      <c r="J19" s="14"/>
      <c r="K19" s="14"/>
      <c r="L19" s="14"/>
      <c r="M19" s="35" t="s">
        <v>80</v>
      </c>
      <c r="N19" s="35" t="s">
        <v>80</v>
      </c>
      <c r="O19" s="35" t="s">
        <v>80</v>
      </c>
      <c r="P19" s="77"/>
    </row>
    <row r="20" spans="2:16" ht="12.75">
      <c r="B20" s="76" t="s">
        <v>27</v>
      </c>
      <c r="C20" s="63"/>
      <c r="D20" s="63"/>
      <c r="E20" s="64"/>
      <c r="F20" s="14"/>
      <c r="G20" s="16"/>
      <c r="H20" s="16"/>
      <c r="I20" s="16" t="s">
        <v>80</v>
      </c>
      <c r="J20" s="14"/>
      <c r="K20" s="14"/>
      <c r="L20" s="14"/>
      <c r="M20" s="35" t="s">
        <v>80</v>
      </c>
      <c r="N20" s="35" t="s">
        <v>80</v>
      </c>
      <c r="O20" s="35" t="s">
        <v>80</v>
      </c>
      <c r="P20" s="77"/>
    </row>
    <row r="21" spans="2:16" ht="12.75">
      <c r="B21" s="78" t="s">
        <v>28</v>
      </c>
      <c r="C21" s="14">
        <v>2</v>
      </c>
      <c r="D21" s="14">
        <v>2</v>
      </c>
      <c r="E21" s="14" t="s">
        <v>28</v>
      </c>
      <c r="F21" s="15" t="s">
        <v>29</v>
      </c>
      <c r="G21" s="16">
        <v>50</v>
      </c>
      <c r="H21" s="16">
        <v>36.47</v>
      </c>
      <c r="I21" s="16">
        <f>H21+G21</f>
        <v>86.47</v>
      </c>
      <c r="J21" s="14">
        <v>1</v>
      </c>
      <c r="K21" s="14">
        <v>1</v>
      </c>
      <c r="L21" s="14">
        <v>12</v>
      </c>
      <c r="M21" s="35">
        <f>G21*12</f>
        <v>600</v>
      </c>
      <c r="N21" s="35">
        <f>H21*12</f>
        <v>437.64</v>
      </c>
      <c r="O21" s="35">
        <f>I21*12</f>
        <v>1037.6399999999999</v>
      </c>
      <c r="P21" s="79" t="s">
        <v>30</v>
      </c>
    </row>
    <row r="22" spans="2:16" ht="12.75">
      <c r="B22" s="76" t="s">
        <v>83</v>
      </c>
      <c r="C22" s="63"/>
      <c r="D22" s="63"/>
      <c r="E22" s="64"/>
      <c r="F22" s="14"/>
      <c r="G22" s="16"/>
      <c r="H22" s="16"/>
      <c r="I22" s="16" t="s">
        <v>80</v>
      </c>
      <c r="J22" s="14"/>
      <c r="K22" s="14"/>
      <c r="L22" s="14"/>
      <c r="M22" s="35" t="s">
        <v>80</v>
      </c>
      <c r="N22" s="35" t="s">
        <v>80</v>
      </c>
      <c r="O22" s="35" t="s">
        <v>80</v>
      </c>
      <c r="P22" s="77"/>
    </row>
    <row r="23" spans="2:16" ht="12.75">
      <c r="B23" s="78" t="s">
        <v>28</v>
      </c>
      <c r="C23" s="14">
        <v>1</v>
      </c>
      <c r="D23" s="14">
        <v>1</v>
      </c>
      <c r="E23" s="14" t="s">
        <v>28</v>
      </c>
      <c r="F23" s="15" t="s">
        <v>31</v>
      </c>
      <c r="G23" s="16">
        <v>50</v>
      </c>
      <c r="H23" s="16">
        <v>36.47</v>
      </c>
      <c r="I23" s="16">
        <f>H23+G23</f>
        <v>86.47</v>
      </c>
      <c r="J23" s="14">
        <v>1</v>
      </c>
      <c r="K23" s="14">
        <v>1</v>
      </c>
      <c r="L23" s="14">
        <v>12</v>
      </c>
      <c r="M23" s="35">
        <f aca="true" t="shared" si="1" ref="M23:O24">G23*12</f>
        <v>600</v>
      </c>
      <c r="N23" s="35">
        <f t="shared" si="1"/>
        <v>437.64</v>
      </c>
      <c r="O23" s="35">
        <f t="shared" si="1"/>
        <v>1037.6399999999999</v>
      </c>
      <c r="P23" s="79" t="s">
        <v>32</v>
      </c>
    </row>
    <row r="24" spans="2:16" ht="12.75">
      <c r="B24" s="78" t="s">
        <v>23</v>
      </c>
      <c r="C24" s="14">
        <v>1</v>
      </c>
      <c r="D24" s="14">
        <v>1</v>
      </c>
      <c r="E24" s="14" t="s">
        <v>23</v>
      </c>
      <c r="F24" s="15" t="s">
        <v>33</v>
      </c>
      <c r="G24" s="16">
        <v>50</v>
      </c>
      <c r="H24" s="16">
        <v>30.04</v>
      </c>
      <c r="I24" s="16">
        <f>H24+G24</f>
        <v>80.03999999999999</v>
      </c>
      <c r="J24" s="14">
        <v>1</v>
      </c>
      <c r="K24" s="14">
        <v>1</v>
      </c>
      <c r="L24" s="14">
        <v>12</v>
      </c>
      <c r="M24" s="35">
        <f t="shared" si="1"/>
        <v>600</v>
      </c>
      <c r="N24" s="35">
        <f t="shared" si="1"/>
        <v>360.48</v>
      </c>
      <c r="O24" s="35">
        <f t="shared" si="1"/>
        <v>960.4799999999999</v>
      </c>
      <c r="P24" s="79" t="s">
        <v>34</v>
      </c>
    </row>
    <row r="25" spans="2:16" ht="12.75">
      <c r="B25" s="80" t="s">
        <v>35</v>
      </c>
      <c r="C25" s="65"/>
      <c r="D25" s="65"/>
      <c r="E25" s="66"/>
      <c r="F25" s="14"/>
      <c r="G25" s="16"/>
      <c r="H25" s="16"/>
      <c r="I25" s="16" t="s">
        <v>80</v>
      </c>
      <c r="J25" s="14"/>
      <c r="K25" s="14"/>
      <c r="L25" s="14"/>
      <c r="M25" s="35" t="s">
        <v>80</v>
      </c>
      <c r="N25" s="35" t="s">
        <v>80</v>
      </c>
      <c r="O25" s="35" t="s">
        <v>80</v>
      </c>
      <c r="P25" s="77"/>
    </row>
    <row r="26" spans="2:16" ht="12.75">
      <c r="B26" s="76" t="s">
        <v>84</v>
      </c>
      <c r="C26" s="63"/>
      <c r="D26" s="63"/>
      <c r="E26" s="64"/>
      <c r="F26" s="14"/>
      <c r="G26" s="16"/>
      <c r="H26" s="16"/>
      <c r="I26" s="16" t="s">
        <v>80</v>
      </c>
      <c r="J26" s="14"/>
      <c r="K26" s="14"/>
      <c r="L26" s="14"/>
      <c r="M26" s="35" t="s">
        <v>80</v>
      </c>
      <c r="N26" s="35" t="s">
        <v>80</v>
      </c>
      <c r="O26" s="35" t="s">
        <v>80</v>
      </c>
      <c r="P26" s="77"/>
    </row>
    <row r="27" spans="2:16" ht="12.75">
      <c r="B27" s="78" t="s">
        <v>28</v>
      </c>
      <c r="C27" s="14">
        <v>1</v>
      </c>
      <c r="D27" s="14">
        <v>1</v>
      </c>
      <c r="E27" s="14" t="s">
        <v>28</v>
      </c>
      <c r="F27" s="18" t="s">
        <v>81</v>
      </c>
      <c r="G27" s="16">
        <v>50</v>
      </c>
      <c r="H27" s="32">
        <v>36.47</v>
      </c>
      <c r="I27" s="16">
        <f>H27+G27</f>
        <v>86.47</v>
      </c>
      <c r="J27" s="17">
        <v>1</v>
      </c>
      <c r="K27" s="17">
        <v>1</v>
      </c>
      <c r="L27" s="17">
        <v>12</v>
      </c>
      <c r="M27" s="35">
        <f aca="true" t="shared" si="2" ref="M27:O31">G27*12</f>
        <v>600</v>
      </c>
      <c r="N27" s="35">
        <f t="shared" si="2"/>
        <v>437.64</v>
      </c>
      <c r="O27" s="35">
        <f t="shared" si="2"/>
        <v>1037.6399999999999</v>
      </c>
      <c r="P27" s="79" t="s">
        <v>70</v>
      </c>
    </row>
    <row r="28" spans="2:16" ht="12.75">
      <c r="B28" s="78" t="s">
        <v>23</v>
      </c>
      <c r="C28" s="14">
        <v>1</v>
      </c>
      <c r="D28" s="14">
        <v>1</v>
      </c>
      <c r="E28" s="14" t="s">
        <v>23</v>
      </c>
      <c r="F28" s="15" t="s">
        <v>36</v>
      </c>
      <c r="G28" s="16">
        <v>50</v>
      </c>
      <c r="H28" s="16">
        <v>30.04</v>
      </c>
      <c r="I28" s="16">
        <f>H28+G28</f>
        <v>80.03999999999999</v>
      </c>
      <c r="J28" s="14">
        <v>1</v>
      </c>
      <c r="K28" s="14">
        <v>1</v>
      </c>
      <c r="L28" s="14">
        <v>12</v>
      </c>
      <c r="M28" s="35">
        <f t="shared" si="2"/>
        <v>600</v>
      </c>
      <c r="N28" s="35">
        <f t="shared" si="2"/>
        <v>360.48</v>
      </c>
      <c r="O28" s="35">
        <f t="shared" si="2"/>
        <v>960.4799999999999</v>
      </c>
      <c r="P28" s="79" t="s">
        <v>79</v>
      </c>
    </row>
    <row r="29" spans="2:16" ht="12.75">
      <c r="B29" s="78" t="s">
        <v>23</v>
      </c>
      <c r="C29" s="14">
        <v>1</v>
      </c>
      <c r="D29" s="14">
        <v>1</v>
      </c>
      <c r="E29" s="14" t="s">
        <v>23</v>
      </c>
      <c r="F29" s="15" t="s">
        <v>37</v>
      </c>
      <c r="G29" s="16">
        <v>50</v>
      </c>
      <c r="H29" s="16">
        <v>30.04</v>
      </c>
      <c r="I29" s="16">
        <f>H29+G29</f>
        <v>80.03999999999999</v>
      </c>
      <c r="J29" s="14">
        <v>1</v>
      </c>
      <c r="K29" s="14">
        <v>1</v>
      </c>
      <c r="L29" s="14">
        <v>12</v>
      </c>
      <c r="M29" s="35">
        <f t="shared" si="2"/>
        <v>600</v>
      </c>
      <c r="N29" s="35">
        <f t="shared" si="2"/>
        <v>360.48</v>
      </c>
      <c r="O29" s="35">
        <f t="shared" si="2"/>
        <v>960.4799999999999</v>
      </c>
      <c r="P29" s="79" t="s">
        <v>38</v>
      </c>
    </row>
    <row r="30" spans="2:16" ht="12.75">
      <c r="B30" s="78" t="s">
        <v>21</v>
      </c>
      <c r="C30" s="14">
        <v>1</v>
      </c>
      <c r="D30" s="14">
        <v>1</v>
      </c>
      <c r="E30" s="14" t="s">
        <v>21</v>
      </c>
      <c r="F30" s="15" t="s">
        <v>39</v>
      </c>
      <c r="G30" s="16">
        <v>50</v>
      </c>
      <c r="H30" s="16">
        <v>24.14</v>
      </c>
      <c r="I30" s="16">
        <f>H30+G30</f>
        <v>74.14</v>
      </c>
      <c r="J30" s="14">
        <v>1</v>
      </c>
      <c r="K30" s="14">
        <v>1</v>
      </c>
      <c r="L30" s="14">
        <v>12</v>
      </c>
      <c r="M30" s="35">
        <f t="shared" si="2"/>
        <v>600</v>
      </c>
      <c r="N30" s="35">
        <f t="shared" si="2"/>
        <v>289.68</v>
      </c>
      <c r="O30" s="35">
        <f t="shared" si="2"/>
        <v>889.6800000000001</v>
      </c>
      <c r="P30" s="79" t="s">
        <v>40</v>
      </c>
    </row>
    <row r="31" spans="2:16" ht="12.75">
      <c r="B31" s="78" t="s">
        <v>41</v>
      </c>
      <c r="C31" s="14">
        <v>1</v>
      </c>
      <c r="D31" s="14">
        <v>1</v>
      </c>
      <c r="E31" s="14" t="s">
        <v>41</v>
      </c>
      <c r="F31" s="15" t="s">
        <v>42</v>
      </c>
      <c r="G31" s="16">
        <v>50</v>
      </c>
      <c r="H31" s="16">
        <v>23.95</v>
      </c>
      <c r="I31" s="16">
        <f>H31+G31</f>
        <v>73.95</v>
      </c>
      <c r="J31" s="14">
        <v>1</v>
      </c>
      <c r="K31" s="14">
        <v>1</v>
      </c>
      <c r="L31" s="14">
        <v>12</v>
      </c>
      <c r="M31" s="35">
        <f t="shared" si="2"/>
        <v>600</v>
      </c>
      <c r="N31" s="35">
        <f t="shared" si="2"/>
        <v>287.4</v>
      </c>
      <c r="O31" s="35">
        <f t="shared" si="2"/>
        <v>887.4000000000001</v>
      </c>
      <c r="P31" s="79" t="s">
        <v>43</v>
      </c>
    </row>
    <row r="32" spans="2:16" ht="12.75">
      <c r="B32" s="80" t="s">
        <v>68</v>
      </c>
      <c r="C32" s="65"/>
      <c r="D32" s="65"/>
      <c r="E32" s="66"/>
      <c r="F32" s="15"/>
      <c r="G32" s="16"/>
      <c r="H32" s="16"/>
      <c r="I32" s="16" t="s">
        <v>80</v>
      </c>
      <c r="J32" s="14"/>
      <c r="K32" s="14"/>
      <c r="L32" s="14"/>
      <c r="M32" s="35" t="s">
        <v>80</v>
      </c>
      <c r="N32" s="35" t="s">
        <v>80</v>
      </c>
      <c r="O32" s="35" t="s">
        <v>80</v>
      </c>
      <c r="P32" s="77"/>
    </row>
    <row r="33" spans="2:16" ht="12.75">
      <c r="B33" s="76" t="s">
        <v>44</v>
      </c>
      <c r="C33" s="63"/>
      <c r="D33" s="63"/>
      <c r="E33" s="64"/>
      <c r="F33" s="15"/>
      <c r="G33" s="16"/>
      <c r="H33" s="16"/>
      <c r="I33" s="16" t="s">
        <v>80</v>
      </c>
      <c r="J33" s="14"/>
      <c r="K33" s="14"/>
      <c r="L33" s="14"/>
      <c r="M33" s="35" t="s">
        <v>80</v>
      </c>
      <c r="N33" s="35" t="s">
        <v>80</v>
      </c>
      <c r="O33" s="35" t="s">
        <v>80</v>
      </c>
      <c r="P33" s="77"/>
    </row>
    <row r="34" spans="2:16" ht="12.75">
      <c r="B34" s="78" t="s">
        <v>28</v>
      </c>
      <c r="C34" s="14">
        <v>1</v>
      </c>
      <c r="D34" s="14">
        <v>1</v>
      </c>
      <c r="E34" s="14" t="s">
        <v>28</v>
      </c>
      <c r="F34" s="15" t="s">
        <v>47</v>
      </c>
      <c r="G34" s="16">
        <v>50</v>
      </c>
      <c r="H34" s="16">
        <v>36.47</v>
      </c>
      <c r="I34" s="16">
        <f>H34+G34</f>
        <v>86.47</v>
      </c>
      <c r="J34" s="14">
        <v>1</v>
      </c>
      <c r="K34" s="14">
        <v>1</v>
      </c>
      <c r="L34" s="14">
        <v>12</v>
      </c>
      <c r="M34" s="35">
        <f aca="true" t="shared" si="3" ref="M34:O36">G34*12</f>
        <v>600</v>
      </c>
      <c r="N34" s="35">
        <f t="shared" si="3"/>
        <v>437.64</v>
      </c>
      <c r="O34" s="35">
        <f t="shared" si="3"/>
        <v>1037.6399999999999</v>
      </c>
      <c r="P34" s="79" t="s">
        <v>32</v>
      </c>
    </row>
    <row r="35" spans="2:16" ht="12.75">
      <c r="B35" s="78" t="s">
        <v>45</v>
      </c>
      <c r="C35" s="14">
        <v>1</v>
      </c>
      <c r="D35" s="14">
        <v>1</v>
      </c>
      <c r="E35" s="14" t="s">
        <v>45</v>
      </c>
      <c r="F35" s="15" t="s">
        <v>46</v>
      </c>
      <c r="G35" s="16">
        <v>50</v>
      </c>
      <c r="H35" s="16">
        <v>30.2</v>
      </c>
      <c r="I35" s="16">
        <f>H35+G35</f>
        <v>80.2</v>
      </c>
      <c r="J35" s="14">
        <v>1</v>
      </c>
      <c r="K35" s="14">
        <v>1</v>
      </c>
      <c r="L35" s="14">
        <v>12</v>
      </c>
      <c r="M35" s="35">
        <f t="shared" si="3"/>
        <v>600</v>
      </c>
      <c r="N35" s="35">
        <f t="shared" si="3"/>
        <v>362.4</v>
      </c>
      <c r="O35" s="35">
        <f t="shared" si="3"/>
        <v>962.4000000000001</v>
      </c>
      <c r="P35" s="79" t="s">
        <v>48</v>
      </c>
    </row>
    <row r="36" spans="2:16" ht="12.75">
      <c r="B36" s="78" t="s">
        <v>21</v>
      </c>
      <c r="C36" s="14">
        <v>1</v>
      </c>
      <c r="D36" s="14">
        <v>1</v>
      </c>
      <c r="E36" s="17" t="s">
        <v>21</v>
      </c>
      <c r="F36" s="31" t="s">
        <v>49</v>
      </c>
      <c r="G36" s="33">
        <v>50</v>
      </c>
      <c r="H36" s="33">
        <v>24.14</v>
      </c>
      <c r="I36" s="16">
        <f>H36+G36</f>
        <v>74.14</v>
      </c>
      <c r="J36" s="19">
        <v>1</v>
      </c>
      <c r="K36" s="19">
        <v>1</v>
      </c>
      <c r="L36" s="19">
        <v>12</v>
      </c>
      <c r="M36" s="35">
        <f t="shared" si="3"/>
        <v>600</v>
      </c>
      <c r="N36" s="35">
        <f t="shared" si="3"/>
        <v>289.68</v>
      </c>
      <c r="O36" s="35">
        <f t="shared" si="3"/>
        <v>889.6800000000001</v>
      </c>
      <c r="P36" s="81" t="s">
        <v>40</v>
      </c>
    </row>
    <row r="37" spans="2:16" ht="12.75">
      <c r="B37" s="76" t="s">
        <v>50</v>
      </c>
      <c r="C37" s="63"/>
      <c r="D37" s="63"/>
      <c r="E37" s="64"/>
      <c r="F37" s="15"/>
      <c r="G37" s="16"/>
      <c r="H37" s="16"/>
      <c r="I37" s="16" t="s">
        <v>80</v>
      </c>
      <c r="J37" s="14"/>
      <c r="K37" s="14"/>
      <c r="L37" s="14"/>
      <c r="M37" s="35" t="s">
        <v>80</v>
      </c>
      <c r="N37" s="35" t="s">
        <v>80</v>
      </c>
      <c r="O37" s="35" t="s">
        <v>80</v>
      </c>
      <c r="P37" s="79"/>
    </row>
    <row r="38" spans="2:16" ht="12.75">
      <c r="B38" s="78" t="s">
        <v>28</v>
      </c>
      <c r="C38" s="14">
        <v>1</v>
      </c>
      <c r="D38" s="14">
        <v>1</v>
      </c>
      <c r="E38" s="14" t="s">
        <v>28</v>
      </c>
      <c r="F38" s="15" t="s">
        <v>51</v>
      </c>
      <c r="G38" s="16">
        <v>50</v>
      </c>
      <c r="H38" s="16">
        <v>36.47</v>
      </c>
      <c r="I38" s="16">
        <f>H38+G38</f>
        <v>86.47</v>
      </c>
      <c r="J38" s="14">
        <v>1</v>
      </c>
      <c r="K38" s="14">
        <v>1</v>
      </c>
      <c r="L38" s="14">
        <v>12</v>
      </c>
      <c r="M38" s="35">
        <f>G38*12</f>
        <v>600</v>
      </c>
      <c r="N38" s="35">
        <f>H38*12</f>
        <v>437.64</v>
      </c>
      <c r="O38" s="35">
        <f>I38*12</f>
        <v>1037.6399999999999</v>
      </c>
      <c r="P38" s="79" t="s">
        <v>32</v>
      </c>
    </row>
    <row r="39" spans="2:16" ht="12.75">
      <c r="B39" s="78" t="s">
        <v>80</v>
      </c>
      <c r="C39" s="14" t="s">
        <v>80</v>
      </c>
      <c r="D39" s="14" t="s">
        <v>80</v>
      </c>
      <c r="E39" s="14" t="s">
        <v>80</v>
      </c>
      <c r="F39" s="14" t="s">
        <v>80</v>
      </c>
      <c r="G39" s="34" t="s">
        <v>80</v>
      </c>
      <c r="H39" s="34" t="s">
        <v>80</v>
      </c>
      <c r="I39" s="34" t="s">
        <v>80</v>
      </c>
      <c r="J39" s="13" t="s">
        <v>80</v>
      </c>
      <c r="K39" s="13" t="s">
        <v>80</v>
      </c>
      <c r="L39" s="13" t="s">
        <v>80</v>
      </c>
      <c r="M39" s="36" t="s">
        <v>80</v>
      </c>
      <c r="N39" s="36" t="s">
        <v>80</v>
      </c>
      <c r="O39" s="36" t="s">
        <v>80</v>
      </c>
      <c r="P39" s="82" t="s">
        <v>80</v>
      </c>
    </row>
    <row r="40" spans="2:16" ht="12.75">
      <c r="B40" s="83" t="s">
        <v>52</v>
      </c>
      <c r="C40" s="58">
        <v>15</v>
      </c>
      <c r="D40" s="58">
        <v>15</v>
      </c>
      <c r="E40" s="58"/>
      <c r="F40" s="58"/>
      <c r="G40" s="59">
        <f>SUM(G14:G38)</f>
        <v>750</v>
      </c>
      <c r="H40" s="59">
        <f>SUM(H14:H38)</f>
        <v>471.54999999999995</v>
      </c>
      <c r="I40" s="57">
        <f>SUM(I14:I38)</f>
        <v>1221.5500000000002</v>
      </c>
      <c r="J40" s="58">
        <f>SUM(J14:J38)</f>
        <v>15</v>
      </c>
      <c r="K40" s="58">
        <f>SUM(K14:K38)</f>
        <v>15</v>
      </c>
      <c r="L40" s="58" t="s">
        <v>80</v>
      </c>
      <c r="M40" s="57">
        <f>SUM(M14:M38)</f>
        <v>9000</v>
      </c>
      <c r="N40" s="57">
        <f>SUM(N14:N38)</f>
        <v>5658.6</v>
      </c>
      <c r="O40" s="57">
        <f>SUM(O14:O38)</f>
        <v>14658.599999999997</v>
      </c>
      <c r="P40" s="84"/>
    </row>
    <row r="41" spans="2:16" ht="13.5" thickBot="1">
      <c r="B41" s="85"/>
      <c r="C41" s="86"/>
      <c r="D41" s="86"/>
      <c r="E41" s="86"/>
      <c r="F41" s="86"/>
      <c r="G41" s="87"/>
      <c r="H41" s="87"/>
      <c r="I41" s="88"/>
      <c r="J41" s="86"/>
      <c r="K41" s="86"/>
      <c r="L41" s="86"/>
      <c r="M41" s="88"/>
      <c r="N41" s="88"/>
      <c r="O41" s="88"/>
      <c r="P41" s="89"/>
    </row>
  </sheetData>
  <sheetProtection/>
  <mergeCells count="39">
    <mergeCell ref="P9:P11"/>
    <mergeCell ref="E10:E11"/>
    <mergeCell ref="F10:F11"/>
    <mergeCell ref="E9:O9"/>
    <mergeCell ref="G10:I10"/>
    <mergeCell ref="J10:K10"/>
    <mergeCell ref="M10:O10"/>
    <mergeCell ref="L10:L11"/>
    <mergeCell ref="B9:D9"/>
    <mergeCell ref="C10:D10"/>
    <mergeCell ref="B10:B11"/>
    <mergeCell ref="B13:E13"/>
    <mergeCell ref="B17:E17"/>
    <mergeCell ref="B19:E19"/>
    <mergeCell ref="B16:E16"/>
    <mergeCell ref="B12:E12"/>
    <mergeCell ref="B20:E20"/>
    <mergeCell ref="B22:E22"/>
    <mergeCell ref="B25:E25"/>
    <mergeCell ref="B26:E26"/>
    <mergeCell ref="B32:E32"/>
    <mergeCell ref="B33:E33"/>
    <mergeCell ref="H40:H41"/>
    <mergeCell ref="I40:I41"/>
    <mergeCell ref="B37:E37"/>
    <mergeCell ref="B40:B41"/>
    <mergeCell ref="C40:C41"/>
    <mergeCell ref="D40:D41"/>
    <mergeCell ref="E40:E41"/>
    <mergeCell ref="N40:N41"/>
    <mergeCell ref="O40:O41"/>
    <mergeCell ref="P40:P41"/>
    <mergeCell ref="D3:O3"/>
    <mergeCell ref="J40:J41"/>
    <mergeCell ref="K40:K41"/>
    <mergeCell ref="L40:L41"/>
    <mergeCell ref="M40:M41"/>
    <mergeCell ref="F40:F41"/>
    <mergeCell ref="G40:G41"/>
  </mergeCells>
  <printOptions horizontalCentered="1"/>
  <pageMargins left="0.44" right="0.24" top="0.53" bottom="0.4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MARRUFO</cp:lastModifiedBy>
  <cp:lastPrinted>2011-07-12T08:19:45Z</cp:lastPrinted>
  <dcterms:created xsi:type="dcterms:W3CDTF">2007-04-24T16:28:24Z</dcterms:created>
  <dcterms:modified xsi:type="dcterms:W3CDTF">2011-07-12T08:21:26Z</dcterms:modified>
  <cp:category/>
  <cp:version/>
  <cp:contentType/>
  <cp:contentStatus/>
</cp:coreProperties>
</file>