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CA25" lockStructure="1"/>
  <bookViews>
    <workbookView xWindow="0" yWindow="60" windowWidth="16380" windowHeight="8130" tabRatio="524" activeTab="2"/>
  </bookViews>
  <sheets>
    <sheet name="DATOS" sheetId="1" r:id="rId1"/>
    <sheet name="F 01" sheetId="2" r:id="rId2"/>
    <sheet name="F 02" sheetId="3" r:id="rId3"/>
    <sheet name="F 03" sheetId="4" r:id="rId4"/>
    <sheet name="Hoja4" sheetId="5" state="hidden" r:id="rId5"/>
  </sheets>
  <definedNames>
    <definedName name="COMPROBANTES">'F 02'!$D$24:$I$43</definedName>
    <definedName name="DOCUMENTO">Hoja4!$A$2:$A$5</definedName>
    <definedName name="EJECUTORAS">Hoja4!$D$24:$D$47</definedName>
    <definedName name="EJECUTORAS_CODIGO">Hoja4!$D$24:$F$47</definedName>
    <definedName name="ESCALA">Hoja4!$A$13:$B$21</definedName>
    <definedName name="FUENTE">Hoja4!$A$7:$A$10</definedName>
    <definedName name="FUENTE_MONTO">Hoja4!$B$13:$C$21</definedName>
    <definedName name="FUENTE_MONTO_TOTAL">Hoja4!$B$13:$D$21</definedName>
    <definedName name="LISTA_ESCALA">Hoja4!$B$13:$B$21</definedName>
  </definedNames>
  <calcPr calcId="145621"/>
</workbook>
</file>

<file path=xl/calcChain.xml><?xml version="1.0" encoding="utf-8"?>
<calcChain xmlns="http://schemas.openxmlformats.org/spreadsheetml/2006/main">
  <c r="E59" i="2" l="1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E20" i="3" l="1"/>
  <c r="C20" i="3"/>
  <c r="F7" i="3"/>
  <c r="C27" i="2"/>
  <c r="F25" i="2"/>
  <c r="C25" i="2"/>
  <c r="C21" i="2"/>
  <c r="C17" i="2"/>
  <c r="C15" i="2"/>
  <c r="F19" i="5"/>
  <c r="C19" i="2" s="1"/>
  <c r="C18" i="3"/>
  <c r="G38" i="2"/>
  <c r="I55" i="3" s="1"/>
  <c r="F32" i="2"/>
  <c r="D32" i="2"/>
  <c r="F37" i="1"/>
  <c r="C11" i="2" l="1"/>
  <c r="C13" i="2"/>
  <c r="B48" i="2" s="1"/>
  <c r="E25" i="2"/>
  <c r="E36" i="2"/>
  <c r="B37" i="2"/>
  <c r="B38" i="2"/>
  <c r="F62" i="2"/>
  <c r="I1" i="3"/>
  <c r="E7" i="3"/>
  <c r="E9" i="3"/>
  <c r="C12" i="3"/>
  <c r="C12" i="4" s="1"/>
  <c r="E59" i="4" s="1"/>
  <c r="G20" i="3"/>
  <c r="D61" i="3"/>
  <c r="I2" i="4"/>
  <c r="F8" i="4"/>
  <c r="E8" i="4" s="1"/>
  <c r="E10" i="4" s="1"/>
  <c r="H12" i="4"/>
  <c r="B13" i="4"/>
  <c r="I34" i="4"/>
  <c r="I49" i="3"/>
  <c r="C57" i="4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 l="1"/>
  <c r="F36" i="2"/>
  <c r="G36" i="2" s="1"/>
  <c r="I53" i="3" s="1"/>
  <c r="D57" i="2"/>
  <c r="G66" i="3"/>
  <c r="C46" i="5"/>
  <c r="I45" i="3" s="1"/>
  <c r="C52" i="5" l="1"/>
  <c r="I59" i="3" s="1"/>
  <c r="G40" i="2"/>
  <c r="I47" i="3"/>
  <c r="I51" i="3" s="1"/>
  <c r="I57" i="3" l="1"/>
</calcChain>
</file>

<file path=xl/comments1.xml><?xml version="1.0" encoding="utf-8"?>
<comments xmlns="http://schemas.openxmlformats.org/spreadsheetml/2006/main">
  <authors>
    <author/>
    <author>User</author>
  </authors>
  <commentList>
    <comment ref="C8" authorId="0">
      <text>
        <r>
          <rPr>
            <sz val="9"/>
            <color indexed="8"/>
            <rFont val="Tahoma"/>
            <family val="2"/>
          </rPr>
          <t>Ingresa tu Nombre Completo</t>
        </r>
      </text>
    </comment>
    <comment ref="C11" authorId="0">
      <text>
        <r>
          <rPr>
            <sz val="9"/>
            <color indexed="8"/>
            <rFont val="Tahoma"/>
            <family val="2"/>
          </rPr>
          <t xml:space="preserve">Ingresa tu DNI
</t>
        </r>
      </text>
    </comment>
    <comment ref="C14" authorId="1">
      <text>
        <r>
          <rPr>
            <sz val="9"/>
            <color indexed="81"/>
            <rFont val="Tahoma"/>
            <family val="2"/>
          </rPr>
          <t xml:space="preserve">Ingresa la dirección de tu domicilio.
</t>
        </r>
      </text>
    </comment>
    <comment ref="C17" authorId="0">
      <text>
        <r>
          <rPr>
            <sz val="9"/>
            <color indexed="8"/>
            <rFont val="Tahoma"/>
            <family val="2"/>
            <charset val="1"/>
          </rPr>
          <t>Selecciona tu Dependencia Ejecutora</t>
        </r>
      </text>
    </comment>
    <comment ref="C20" authorId="1">
      <text>
        <r>
          <rPr>
            <sz val="9"/>
            <color indexed="81"/>
            <rFont val="Tahoma"/>
            <family val="2"/>
          </rPr>
          <t xml:space="preserve">Ingresa el nombre del Cargo que desempeñas
</t>
        </r>
      </text>
    </comment>
    <comment ref="C23" authorId="0">
      <text>
        <r>
          <rPr>
            <sz val="9"/>
            <color indexed="8"/>
            <rFont val="Tahoma"/>
            <family val="2"/>
          </rPr>
          <t>Selecciona tu condición laboral</t>
        </r>
      </text>
    </comment>
    <comment ref="G23" authorId="0">
      <text>
        <r>
          <rPr>
            <sz val="9"/>
            <color indexed="8"/>
            <rFont val="Tahoma"/>
            <family val="2"/>
          </rPr>
          <t xml:space="preserve">Selecciona el Nivel del comisionado
</t>
        </r>
      </text>
    </comment>
    <comment ref="C29" authorId="1">
      <text>
        <r>
          <rPr>
            <sz val="9"/>
            <color indexed="81"/>
            <rFont val="Tahoma"/>
            <family val="2"/>
          </rPr>
          <t xml:space="preserve">Selecciona el tipo de Viático
</t>
        </r>
      </text>
    </comment>
    <comment ref="E29" authorId="1">
      <text>
        <r>
          <rPr>
            <sz val="9"/>
            <color indexed="81"/>
            <rFont val="Tahoma"/>
            <family val="2"/>
          </rPr>
          <t xml:space="preserve">Ingresa el destino del Viatico, Departamento / Provincia / Distrito
</t>
        </r>
      </text>
    </comment>
    <comment ref="C32" authorId="1">
      <text>
        <r>
          <rPr>
            <sz val="9"/>
            <color indexed="81"/>
            <rFont val="Tahoma"/>
            <family val="2"/>
          </rPr>
          <t>Ingresa el Motivo de la Comisión.</t>
        </r>
      </text>
    </comment>
    <comment ref="C35" authorId="1">
      <text>
        <r>
          <rPr>
            <sz val="9"/>
            <color indexed="81"/>
            <rFont val="Tahoma"/>
            <family val="2"/>
          </rPr>
          <t>Ingresa la fecha de Inicio de la Comisión.</t>
        </r>
      </text>
    </comment>
    <comment ref="F35" authorId="1">
      <text>
        <r>
          <rPr>
            <sz val="9"/>
            <color indexed="81"/>
            <rFont val="Tahoma"/>
            <family val="2"/>
          </rPr>
          <t xml:space="preserve">Ingresa la fecha de Fin de la Comisión.
</t>
        </r>
      </text>
    </comment>
    <comment ref="C39" authorId="1">
      <text>
        <r>
          <rPr>
            <sz val="9"/>
            <color indexed="81"/>
            <rFont val="Tahoma"/>
            <family val="2"/>
          </rPr>
          <t>Selecciona la Mobilidad a usarse en la comisión</t>
        </r>
      </text>
    </comment>
    <comment ref="F39" authorId="1">
      <text>
        <r>
          <rPr>
            <sz val="9"/>
            <color indexed="81"/>
            <rFont val="Tahoma"/>
            <family val="2"/>
          </rPr>
          <t>Ingresa el monto por pasajes si la movilidad es Particular.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>
      <text>
        <r>
          <rPr>
            <b/>
            <sz val="9"/>
            <color indexed="10"/>
            <rFont val="Tahoma"/>
            <family val="2"/>
          </rPr>
          <t xml:space="preserve">ESTE FORMATO Nº 01 ES DE USO UNICAMENTE PARA LAS DEPENDENCIA QUE NO USAN SIGA.
</t>
        </r>
        <r>
          <rPr>
            <b/>
            <sz val="9"/>
            <color indexed="8"/>
            <rFont val="Tahoma"/>
            <family val="2"/>
          </rPr>
          <t>Debes llenar correctamente los campos habilitados (esquina roja) y luego imprimir el formato.</t>
        </r>
      </text>
    </comment>
    <comment ref="C9" authorId="0">
      <text>
        <r>
          <rPr>
            <sz val="9"/>
            <color indexed="8"/>
            <rFont val="Tahoma"/>
            <family val="2"/>
          </rPr>
          <t>Escribe la Meta.</t>
        </r>
      </text>
    </comment>
    <comment ref="D11" authorId="0">
      <text>
        <r>
          <rPr>
            <sz val="8"/>
            <color indexed="8"/>
            <rFont val="Tahoma"/>
            <family val="2"/>
          </rPr>
          <t>Despliega la lista y elije la Fuente de Financiamiento</t>
        </r>
      </text>
    </comment>
    <comment ref="C23" authorId="0">
      <text>
        <r>
          <rPr>
            <sz val="9"/>
            <color indexed="8"/>
            <rFont val="Tahoma"/>
            <family val="2"/>
          </rPr>
          <t>Escribe el Nº y siglas del documento de autorización.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F2" authorId="0">
      <text>
        <r>
          <rPr>
            <b/>
            <sz val="9"/>
            <color indexed="10"/>
            <rFont val="Tahoma"/>
            <family val="2"/>
          </rPr>
          <t xml:space="preserve">Debes llenar Correctamente los campos habilitados (esquina roja) y luego imprimir el formato.
</t>
        </r>
      </text>
    </comment>
    <comment ref="C14" authorId="0">
      <text>
        <r>
          <rPr>
            <sz val="9"/>
            <color indexed="8"/>
            <rFont val="Tahoma"/>
            <family val="2"/>
            <charset val="1"/>
          </rPr>
          <t xml:space="preserve">Escribe el Número de la Planilla de Viáticos.
</t>
        </r>
      </text>
    </comment>
    <comment ref="G14" authorId="0">
      <text>
        <r>
          <rPr>
            <sz val="9"/>
            <color indexed="8"/>
            <rFont val="Tahoma"/>
            <family val="2"/>
            <charset val="1"/>
          </rPr>
          <t xml:space="preserve">Escribe el Número de Expediente SIAF.
</t>
        </r>
      </text>
    </comment>
    <comment ref="C16" authorId="0">
      <text>
        <r>
          <rPr>
            <sz val="9"/>
            <color indexed="8"/>
            <rFont val="Tahoma"/>
            <family val="2"/>
            <charset val="1"/>
          </rPr>
          <t xml:space="preserve">Escribe el Número de Solicitud de Viático.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F2" authorId="0">
      <text>
        <r>
          <rPr>
            <sz val="9"/>
            <color indexed="10"/>
            <rFont val="Tahoma"/>
            <family val="2"/>
          </rPr>
          <t xml:space="preserve">Debes llenar correctamente los campos habilitados y describir cada uno de los conceptos de gasto que no cuentan con documentación sustentatoria.
</t>
        </r>
      </text>
    </comment>
    <comment ref="C12" authorId="0">
      <text>
        <r>
          <rPr>
            <sz val="9"/>
            <color indexed="8"/>
            <rFont val="Tahoma"/>
            <family val="2"/>
          </rPr>
          <t xml:space="preserve">Los Nombres DNI y Dirección  deben estar escritos en Formato de autorización.
</t>
        </r>
      </text>
    </comment>
    <comment ref="B41" authorId="0">
      <text>
        <r>
          <rPr>
            <sz val="10"/>
            <color indexed="10"/>
            <rFont val="Tahoma"/>
            <family val="2"/>
          </rPr>
          <t xml:space="preserve">El Formato N° 03 “Declaración Jurada de Gastos”, es un documento sustentatorio de gasto y su uso es excepcional, tal como lo establece el Artículo 71º de la Directiva de Tesorería Nº 001-2007-EF/77.15 aprobada con Resolución Directoral Nº 002-2007-EF/77.15 y que a la letra dice: “La Declaración Jurada es un documento sustentatorio de gastos únicamente cuando se trate de casos, lugares o conceptos por los que no sea posible obtener comprobantes de pago reconocidos y emitidos de conformidad con lo establecido por la SUNAT”. </t>
        </r>
      </text>
    </comment>
  </commentList>
</comments>
</file>

<file path=xl/sharedStrings.xml><?xml version="1.0" encoding="utf-8"?>
<sst xmlns="http://schemas.openxmlformats.org/spreadsheetml/2006/main" count="217" uniqueCount="203">
  <si>
    <t>Fecha:</t>
  </si>
  <si>
    <t>Cajamarca,</t>
  </si>
  <si>
    <t>Control Previo</t>
  </si>
  <si>
    <t>FORMATO Nº 01</t>
  </si>
  <si>
    <t>PRESUPUESTO DE COMISION DE SERVICIOS</t>
  </si>
  <si>
    <t>REF:</t>
  </si>
  <si>
    <t>………………………………</t>
  </si>
  <si>
    <t>………………</t>
  </si>
  <si>
    <t xml:space="preserve">GOBIERNO REGIONAL </t>
  </si>
  <si>
    <t>C/P N°:</t>
  </si>
  <si>
    <t xml:space="preserve">      CAJAMARCA </t>
  </si>
  <si>
    <t>N° SIAF:</t>
  </si>
  <si>
    <t xml:space="preserve">META </t>
  </si>
  <si>
    <t>FTE.FTO/</t>
  </si>
  <si>
    <t xml:space="preserve">Dependencia </t>
  </si>
  <si>
    <t xml:space="preserve">Cargo </t>
  </si>
  <si>
    <t>Nivel</t>
  </si>
  <si>
    <t>Destino de la Comisión</t>
  </si>
  <si>
    <t>Documento de Autorización</t>
  </si>
  <si>
    <t xml:space="preserve">Fecha de Comisión </t>
  </si>
  <si>
    <t>Motivo de la Comisión:</t>
  </si>
  <si>
    <t xml:space="preserve">Medio de Transporte </t>
  </si>
  <si>
    <t>X</t>
  </si>
  <si>
    <t xml:space="preserve"> Terrestre </t>
  </si>
  <si>
    <t xml:space="preserve"> Aereo</t>
  </si>
  <si>
    <t xml:space="preserve"> Mob. Particular</t>
  </si>
  <si>
    <t xml:space="preserve"> Mob. Oficial</t>
  </si>
  <si>
    <t>PRESUPUESTO</t>
  </si>
  <si>
    <t>N° de Dias</t>
  </si>
  <si>
    <t>Monto X Dia</t>
  </si>
  <si>
    <t xml:space="preserve">TOTAL </t>
  </si>
  <si>
    <t xml:space="preserve">a) VIATICOS </t>
  </si>
  <si>
    <t xml:space="preserve">    CANTIDAD DE DIAS  DE COMISION</t>
  </si>
  <si>
    <t>TOTAL PRESUPUESTO</t>
  </si>
  <si>
    <t>DIRECTOR DE ADMINISTRACION</t>
  </si>
  <si>
    <t xml:space="preserve"> SOLICITANTE </t>
  </si>
  <si>
    <r>
      <t>COMPROMISO DEL SOLICITANTE</t>
    </r>
    <r>
      <rPr>
        <sz val="9"/>
        <rFont val="Arial"/>
        <family val="2"/>
      </rPr>
      <t xml:space="preserve">: Mediante el presente autorizo a la Dirección Regional de Administración para que proceda a efectuar de mis haberes a través de la Planilla ünica de Pagos u Honorarios profesionales, la retención de cantidad recibida, en caso de no rendir cuenta dentro de los ocho (08) dias calendarios contados a partir de la fecha de retorno. </t>
    </r>
  </si>
  <si>
    <t>SOLICITANTE</t>
  </si>
  <si>
    <t xml:space="preserve">DNI Nº </t>
  </si>
  <si>
    <t xml:space="preserve">Cajamarca, </t>
  </si>
  <si>
    <t xml:space="preserve">Fecha: </t>
  </si>
  <si>
    <t>Gobierno Regional de Cajamarca</t>
  </si>
  <si>
    <t>Sistema Integral de Gestión Administrativa</t>
  </si>
  <si>
    <t>FORMATO Nº 02</t>
  </si>
  <si>
    <t>RENDICIÓN DE CUENTAS POR COMISIÓN DE SERVICIOS</t>
  </si>
  <si>
    <t>UNIDAD EJECUTORA :</t>
  </si>
  <si>
    <t>NRO. DE IDENTIFICACIÓN :</t>
  </si>
  <si>
    <t>1.</t>
  </si>
  <si>
    <t>Apellidos y Nombres:</t>
  </si>
  <si>
    <t>2.</t>
  </si>
  <si>
    <t>Planilla Nº :</t>
  </si>
  <si>
    <t xml:space="preserve">Nº Expediente SIAF: </t>
  </si>
  <si>
    <t>3.</t>
  </si>
  <si>
    <t>N° Solicitud de Viáticos:</t>
  </si>
  <si>
    <t>4.</t>
  </si>
  <si>
    <t>Destino y Motivo de la Comisión:</t>
  </si>
  <si>
    <t xml:space="preserve">5. </t>
  </si>
  <si>
    <t>Fecha de Salida:</t>
  </si>
  <si>
    <t>6. Fecha de Retorno:</t>
  </si>
  <si>
    <t>7. Nro de Días:</t>
  </si>
  <si>
    <t>DETALLE DEL GASTO</t>
  </si>
  <si>
    <t xml:space="preserve">FECHA </t>
  </si>
  <si>
    <t>DOCUMENTO</t>
  </si>
  <si>
    <t xml:space="preserve"> Nº </t>
  </si>
  <si>
    <t xml:space="preserve">RAZON SOCIAL </t>
  </si>
  <si>
    <t>IMPORTE S/.</t>
  </si>
  <si>
    <r>
      <t xml:space="preserve">GASTOS DE TRANSPORTE </t>
    </r>
    <r>
      <rPr>
        <b/>
        <sz val="10"/>
        <color indexed="60"/>
        <rFont val="Arial"/>
        <family val="2"/>
      </rPr>
      <t>(1)</t>
    </r>
  </si>
  <si>
    <r>
      <t>GASTOS SUSTENTADOS</t>
    </r>
    <r>
      <rPr>
        <b/>
        <sz val="10"/>
        <color indexed="60"/>
        <rFont val="Arial"/>
        <family val="2"/>
      </rPr>
      <t xml:space="preserve"> (2)</t>
    </r>
  </si>
  <si>
    <r>
      <t xml:space="preserve">GASTOS SIN SUSTENTACIÓN DOCUMENTARIA - FORMATO Nº 03 </t>
    </r>
    <r>
      <rPr>
        <b/>
        <sz val="10"/>
        <color indexed="60"/>
        <rFont val="Arial"/>
        <family val="2"/>
      </rPr>
      <t>(3)</t>
    </r>
  </si>
  <si>
    <r>
      <t xml:space="preserve">TOTAL GASTADO </t>
    </r>
    <r>
      <rPr>
        <b/>
        <sz val="10"/>
        <color indexed="60"/>
        <rFont val="Arial"/>
        <family val="2"/>
      </rPr>
      <t>(1 +2 +3)</t>
    </r>
  </si>
  <si>
    <t>MONTO ASIGNADO POR COMISIÓN</t>
  </si>
  <si>
    <t>MONTO ASIGNADO PARA TRANSPORTE</t>
  </si>
  <si>
    <t>DEVOLUCIÓN DE ASIGNACIÓN POR COMISIÓN</t>
  </si>
  <si>
    <t>DEVOLUCIÓN DE ASIGNACIÓN POR TRANSPORTE</t>
  </si>
  <si>
    <t>Comisionado</t>
  </si>
  <si>
    <t xml:space="preserve">              Gobierno Regional de Cajamarca</t>
  </si>
  <si>
    <t xml:space="preserve">              Sistema Integral de Gestión Administrativa</t>
  </si>
  <si>
    <t>FORMATO N° 03</t>
  </si>
  <si>
    <t>DECLARACIÓN JURADA</t>
  </si>
  <si>
    <t>El suscrito,</t>
  </si>
  <si>
    <t>con DNI N°</t>
  </si>
  <si>
    <t xml:space="preserve">con domicilio en: </t>
  </si>
  <si>
    <t xml:space="preserve">declaro bajo juramento haber efectuado gastos los </t>
  </si>
  <si>
    <t>cuales me fueron imposible obtener comprobantes de pago que sustenten los gastos, según el siguiente detalle:</t>
  </si>
  <si>
    <t>FECHA</t>
  </si>
  <si>
    <t xml:space="preserve">CONCEPTO </t>
  </si>
  <si>
    <t>DESCRIPCIÓN DE GASTO</t>
  </si>
  <si>
    <t>TOTAL GASTADO SIN DOCUMENTACIÓN SUSTENTATORIA.</t>
  </si>
  <si>
    <t>COMISIONADO</t>
  </si>
  <si>
    <t>Factura</t>
  </si>
  <si>
    <t>1-00</t>
  </si>
  <si>
    <t>Boleta de venta</t>
  </si>
  <si>
    <t>2-09</t>
  </si>
  <si>
    <t>Ticket</t>
  </si>
  <si>
    <t>4-13</t>
  </si>
  <si>
    <t>Boleto de Viaje</t>
  </si>
  <si>
    <t>5-18</t>
  </si>
  <si>
    <t>Recursos Ordinarios</t>
  </si>
  <si>
    <t>Recursos Directamente Recaudados</t>
  </si>
  <si>
    <t>Donaciones y Transferencias</t>
  </si>
  <si>
    <t>Canon y Sobrecanon, Regalias, Renta deAaduanas y Participaciones</t>
  </si>
  <si>
    <t>NIVEL</t>
  </si>
  <si>
    <t>MONTO</t>
  </si>
  <si>
    <t>UN SOLO DÍA</t>
  </si>
  <si>
    <t>ALTA DIRECCIÓN - NACIONAL</t>
  </si>
  <si>
    <t>ALTA DIRECCIÓN - REGIONAL</t>
  </si>
  <si>
    <t>FUNCIONARIOS - NACIONAL</t>
  </si>
  <si>
    <t>FUNCIONARIOS - REGIONAL</t>
  </si>
  <si>
    <t>SERVIDORES - NACIONAL</t>
  </si>
  <si>
    <t>SERVIDORES - REGIONAL</t>
  </si>
  <si>
    <t>ALTA DIRECCIÓN - ALIMENTACIÓN</t>
  </si>
  <si>
    <t>FUNCIONARIOS - ALIMENTACIÓN</t>
  </si>
  <si>
    <t>SERVIDORES - ALIMENTACIÓN</t>
  </si>
  <si>
    <t>RUBRO</t>
  </si>
  <si>
    <t>TRANSPORTE DOC</t>
  </si>
  <si>
    <t>UNIDAD EJECUTORA</t>
  </si>
  <si>
    <t>NUM. DE IDENT.</t>
  </si>
  <si>
    <t>TRANSPORTE DJ</t>
  </si>
  <si>
    <t>Alimentación</t>
  </si>
  <si>
    <t>GOBIERNO REGIONAL CAJAMARCA - SEDE CENTRAL</t>
  </si>
  <si>
    <t>001</t>
  </si>
  <si>
    <t>Hospedaje</t>
  </si>
  <si>
    <t>GERENCIA SUB REGIONAL DE CHOTA</t>
  </si>
  <si>
    <t>002</t>
  </si>
  <si>
    <t>Movilidad Local</t>
  </si>
  <si>
    <t xml:space="preserve">GERENCIA SUB REGIONAL DE CUTERVO </t>
  </si>
  <si>
    <t>003</t>
  </si>
  <si>
    <t>Pasaje</t>
  </si>
  <si>
    <t xml:space="preserve">GERENCIA SUB REGIONAL DEJAEN </t>
  </si>
  <si>
    <t>004</t>
  </si>
  <si>
    <t xml:space="preserve">PROGRAMAS REGIONALES - PRO REGION </t>
  </si>
  <si>
    <t>005</t>
  </si>
  <si>
    <t>CONDICIÓN</t>
  </si>
  <si>
    <t xml:space="preserve">DIRECCIÓN REGIONAL DE AGRICULTURA </t>
  </si>
  <si>
    <t>100</t>
  </si>
  <si>
    <t xml:space="preserve"> Nombrado</t>
  </si>
  <si>
    <t>DIRECCIÓN REGIONAL DETRANSPORTES</t>
  </si>
  <si>
    <t>200</t>
  </si>
  <si>
    <t xml:space="preserve"> Contratado</t>
  </si>
  <si>
    <t>DIRECCIÓN REGIONAL DE EDUCACIÓN</t>
  </si>
  <si>
    <t>300</t>
  </si>
  <si>
    <t xml:space="preserve"> Designado</t>
  </si>
  <si>
    <t>UGEL CHOTA</t>
  </si>
  <si>
    <t>301</t>
  </si>
  <si>
    <t>UGEL CUTERVO</t>
  </si>
  <si>
    <t>302</t>
  </si>
  <si>
    <t>UGEL JAEN</t>
  </si>
  <si>
    <t>303</t>
  </si>
  <si>
    <t>UGEL SAN IGNACIO</t>
  </si>
  <si>
    <t>304</t>
  </si>
  <si>
    <t>UGEL SANTA CRUZ</t>
  </si>
  <si>
    <t>305</t>
  </si>
  <si>
    <t>UGEL CAJABAMBA</t>
  </si>
  <si>
    <t>306</t>
  </si>
  <si>
    <t>UGEL BAMBAMARCA</t>
  </si>
  <si>
    <t>307</t>
  </si>
  <si>
    <t>UGEL CAJAMARCA</t>
  </si>
  <si>
    <t>309</t>
  </si>
  <si>
    <t>UGEL SAN MARCOS</t>
  </si>
  <si>
    <t>310</t>
  </si>
  <si>
    <t>UGEL SAN MIGUEL</t>
  </si>
  <si>
    <t>312</t>
  </si>
  <si>
    <t>DIRECCIÓN REGIONAL DE CAJAMARCA</t>
  </si>
  <si>
    <t>400</t>
  </si>
  <si>
    <t>SALUD CHOTA</t>
  </si>
  <si>
    <t>401</t>
  </si>
  <si>
    <t>SALUD CUTERVO</t>
  </si>
  <si>
    <t>402</t>
  </si>
  <si>
    <t>SALUD JAEN</t>
  </si>
  <si>
    <t>403</t>
  </si>
  <si>
    <t xml:space="preserve">HOSPITAL CAJAMARCA </t>
  </si>
  <si>
    <t>404</t>
  </si>
  <si>
    <t>HOSPITAL GENERAL DE JAEN</t>
  </si>
  <si>
    <t>405</t>
  </si>
  <si>
    <t>TOTAL TRANSPORTE</t>
  </si>
  <si>
    <t>CONCEPTO</t>
  </si>
  <si>
    <t>Movilidad</t>
  </si>
  <si>
    <t>TUUA</t>
  </si>
  <si>
    <t>Numero de DNI:</t>
  </si>
  <si>
    <t>Condición Laboral:</t>
  </si>
  <si>
    <t>Unidad Ejecutora</t>
  </si>
  <si>
    <t>DATOS DEL COMISIONADO</t>
  </si>
  <si>
    <t>al</t>
  </si>
  <si>
    <t>DATOS DE LA COMISION  DE SERVICIOS</t>
  </si>
  <si>
    <t>Nombres y Apellidos</t>
  </si>
  <si>
    <t>Destino:</t>
  </si>
  <si>
    <t>Motivo:</t>
  </si>
  <si>
    <t>Particular</t>
  </si>
  <si>
    <t>Oficial</t>
  </si>
  <si>
    <t xml:space="preserve">Cargo: </t>
  </si>
  <si>
    <t>NIVEL 1</t>
  </si>
  <si>
    <t>ALTA DIRECCIÓN</t>
  </si>
  <si>
    <t>FUNCIONARIOS</t>
  </si>
  <si>
    <t>SERVIDORES</t>
  </si>
  <si>
    <t>DESTINO</t>
  </si>
  <si>
    <t>NIVEL COMPLETO</t>
  </si>
  <si>
    <t>NACIONAL</t>
  </si>
  <si>
    <t>REGIONAL</t>
  </si>
  <si>
    <t>ALIMENTACIÓN</t>
  </si>
  <si>
    <t>Tipo de Viaticos:</t>
  </si>
  <si>
    <t>Apellidos Y Nombres completos :</t>
  </si>
  <si>
    <t>Domicilio:</t>
  </si>
  <si>
    <t>Mobilidad: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</si>
</sst>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 * #,##0.00_ ;_ * \-#,##0.00_ ;_ * \-??_ ;_ @_ "/>
    <numFmt numFmtId="165" formatCode="d&quot; de &quot;mmmm&quot; de &quot;yyyy;@"/>
    <numFmt numFmtId="166" formatCode="dd/mm/yyyy;@"/>
    <numFmt numFmtId="167" formatCode="_ &quot;S/. &quot;* #,##0.00_ ;_ &quot;S/. &quot;* \-#,##0.00_ ;_ &quot;S/. &quot;* \-??_ ;_ @_ "/>
    <numFmt numFmtId="168" formatCode="&quot;S/. &quot;#,##0.00"/>
    <numFmt numFmtId="169" formatCode="dd/mm/yy;@"/>
    <numFmt numFmtId="170" formatCode="_ [$S/.-280A]\ * #,##0.00_ ;_ [$S/.-280A]\ * \-#,##0.00_ ;_ [$S/.-280A]\ * \-??_ ;_ @_ "/>
    <numFmt numFmtId="171" formatCode="#,##0.00_ ;\-#,##0.00\ "/>
    <numFmt numFmtId="172" formatCode="_ [$S/.-280A]\ * #,##0.00_ ;_ [$S/.-280A]\ * \-#,##0.00_ ;_ [$S/.-280A]\ * &quot;-&quot;??_ ;_ @_ "/>
  </numFmts>
  <fonts count="33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Tahoma"/>
      <family val="2"/>
    </font>
    <font>
      <b/>
      <u/>
      <sz val="12"/>
      <name val="Arial"/>
      <family val="2"/>
    </font>
    <font>
      <b/>
      <sz val="12"/>
      <name val="Arial Rounded MT Bold"/>
      <family val="2"/>
    </font>
    <font>
      <b/>
      <sz val="9"/>
      <color indexed="10"/>
      <name val="Tahoma"/>
      <family val="2"/>
    </font>
    <font>
      <b/>
      <sz val="9"/>
      <color indexed="8"/>
      <name val="Tahoma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name val="Calibri"/>
      <family val="2"/>
    </font>
    <font>
      <sz val="8"/>
      <color indexed="8"/>
      <name val="Tahoma"/>
      <family val="2"/>
    </font>
    <font>
      <b/>
      <sz val="9"/>
      <name val="Arial"/>
      <family val="2"/>
    </font>
    <font>
      <b/>
      <sz val="11"/>
      <name val="Calibri"/>
      <family val="2"/>
    </font>
    <font>
      <b/>
      <sz val="11"/>
      <name val="Arial"/>
      <family val="2"/>
    </font>
    <font>
      <b/>
      <sz val="8"/>
      <name val="Arial"/>
      <family val="2"/>
      <charset val="1"/>
    </font>
    <font>
      <b/>
      <sz val="13"/>
      <name val="Arial"/>
      <family val="2"/>
    </font>
    <font>
      <b/>
      <sz val="12"/>
      <name val="Arial"/>
      <family val="2"/>
    </font>
    <font>
      <sz val="9"/>
      <color indexed="8"/>
      <name val="Tahoma"/>
      <family val="2"/>
      <charset val="1"/>
    </font>
    <font>
      <b/>
      <sz val="10"/>
      <color indexed="60"/>
      <name val="Arial"/>
      <family val="2"/>
    </font>
    <font>
      <sz val="10"/>
      <color indexed="60"/>
      <name val="Arial"/>
      <family val="2"/>
    </font>
    <font>
      <sz val="9"/>
      <color indexed="10"/>
      <name val="Tahoma"/>
      <family val="2"/>
    </font>
    <font>
      <sz val="11"/>
      <name val="Arial"/>
      <family val="2"/>
    </font>
    <font>
      <sz val="10"/>
      <color indexed="10"/>
      <name val="Tahoma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4"/>
      <color rgb="FFFF0000"/>
      <name val="Arial"/>
      <family val="2"/>
    </font>
    <font>
      <sz val="11"/>
      <color indexed="8"/>
      <name val="Calibri"/>
      <family val="2"/>
      <scheme val="minor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59"/>
      </patternFill>
    </fill>
    <fill>
      <patternFill patternType="solid">
        <fgColor indexed="9"/>
        <bgColor indexed="26"/>
      </patternFill>
    </fill>
    <fill>
      <patternFill patternType="solid">
        <fgColor indexed="23"/>
        <bgColor indexed="55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6" tint="0.79998168889431442"/>
        <bgColor indexed="59"/>
      </patternFill>
    </fill>
    <fill>
      <patternFill patternType="solid">
        <fgColor theme="0"/>
        <bgColor indexed="26"/>
      </patternFill>
    </fill>
  </fills>
  <borders count="5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164" fontId="28" fillId="0" borderId="0" applyFill="0" applyBorder="0" applyAlignment="0" applyProtection="0"/>
    <xf numFmtId="164" fontId="1" fillId="0" borderId="0" applyFill="0" applyBorder="0" applyAlignment="0" applyProtection="0"/>
    <xf numFmtId="167" fontId="28" fillId="0" borderId="0" applyFill="0" applyBorder="0" applyAlignment="0" applyProtection="0"/>
    <xf numFmtId="0" fontId="1" fillId="0" borderId="0"/>
  </cellStyleXfs>
  <cellXfs count="255">
    <xf numFmtId="0" fontId="0" fillId="0" borderId="0" xfId="0"/>
    <xf numFmtId="0" fontId="2" fillId="2" borderId="0" xfId="0" applyFont="1" applyFill="1"/>
    <xf numFmtId="0" fontId="2" fillId="2" borderId="0" xfId="0" applyFont="1" applyFill="1" applyProtection="1"/>
    <xf numFmtId="0" fontId="1" fillId="4" borderId="0" xfId="4" applyFill="1" applyProtection="1"/>
    <xf numFmtId="0" fontId="8" fillId="3" borderId="0" xfId="4" applyFont="1" applyFill="1" applyBorder="1" applyAlignment="1" applyProtection="1">
      <alignment horizontal="center"/>
    </xf>
    <xf numFmtId="0" fontId="1" fillId="3" borderId="0" xfId="4" applyFill="1" applyProtection="1"/>
    <xf numFmtId="0" fontId="0" fillId="3" borderId="0" xfId="4" applyFont="1" applyFill="1" applyBorder="1" applyProtection="1"/>
    <xf numFmtId="0" fontId="11" fillId="3" borderId="0" xfId="4" applyFont="1" applyFill="1" applyBorder="1" applyProtection="1"/>
    <xf numFmtId="0" fontId="0" fillId="3" borderId="0" xfId="4" applyFont="1" applyFill="1" applyBorder="1" applyAlignment="1" applyProtection="1">
      <alignment horizontal="right"/>
    </xf>
    <xf numFmtId="0" fontId="12" fillId="3" borderId="0" xfId="4" applyFont="1" applyFill="1" applyBorder="1" applyProtection="1"/>
    <xf numFmtId="0" fontId="1" fillId="3" borderId="1" xfId="4" applyFill="1" applyBorder="1" applyProtection="1">
      <protection locked="0"/>
    </xf>
    <xf numFmtId="0" fontId="13" fillId="3" borderId="0" xfId="4" applyFont="1" applyFill="1" applyBorder="1" applyAlignment="1" applyProtection="1">
      <alignment horizontal="center"/>
    </xf>
    <xf numFmtId="0" fontId="1" fillId="3" borderId="2" xfId="4" applyFill="1" applyBorder="1" applyProtection="1"/>
    <xf numFmtId="0" fontId="1" fillId="3" borderId="3" xfId="4" applyFill="1" applyBorder="1" applyProtection="1"/>
    <xf numFmtId="0" fontId="1" fillId="3" borderId="0" xfId="4" applyFill="1" applyBorder="1" applyProtection="1"/>
    <xf numFmtId="0" fontId="1" fillId="3" borderId="4" xfId="4" applyFill="1" applyBorder="1" applyProtection="1"/>
    <xf numFmtId="0" fontId="13" fillId="3" borderId="4" xfId="4" applyFont="1" applyFill="1" applyBorder="1" applyAlignment="1" applyProtection="1">
      <alignment horizontal="left"/>
    </xf>
    <xf numFmtId="0" fontId="16" fillId="3" borderId="0" xfId="4" applyFont="1" applyFill="1" applyBorder="1" applyAlignment="1" applyProtection="1"/>
    <xf numFmtId="0" fontId="1" fillId="3" borderId="4" xfId="4" applyFill="1" applyBorder="1" applyAlignment="1" applyProtection="1">
      <alignment horizontal="center"/>
    </xf>
    <xf numFmtId="0" fontId="16" fillId="3" borderId="0" xfId="4" applyFont="1" applyFill="1" applyBorder="1" applyProtection="1"/>
    <xf numFmtId="0" fontId="1" fillId="3" borderId="2" xfId="4" applyFill="1" applyBorder="1" applyAlignment="1" applyProtection="1">
      <alignment horizontal="left"/>
    </xf>
    <xf numFmtId="0" fontId="1" fillId="3" borderId="5" xfId="4" applyFill="1" applyBorder="1" applyAlignment="1" applyProtection="1"/>
    <xf numFmtId="0" fontId="1" fillId="3" borderId="0" xfId="4" applyFill="1" applyBorder="1" applyAlignment="1" applyProtection="1">
      <alignment horizontal="left"/>
    </xf>
    <xf numFmtId="0" fontId="1" fillId="3" borderId="6" xfId="4" applyFill="1" applyBorder="1" applyAlignment="1" applyProtection="1">
      <alignment horizontal="center"/>
    </xf>
    <xf numFmtId="0" fontId="1" fillId="3" borderId="0" xfId="4" applyFill="1" applyBorder="1" applyAlignment="1" applyProtection="1">
      <alignment horizontal="center"/>
    </xf>
    <xf numFmtId="0" fontId="13" fillId="3" borderId="0" xfId="4" applyFont="1" applyFill="1" applyBorder="1" applyProtection="1"/>
    <xf numFmtId="0" fontId="13" fillId="3" borderId="1" xfId="4" applyFont="1" applyFill="1" applyBorder="1" applyAlignment="1" applyProtection="1">
      <alignment horizontal="center" vertical="center"/>
      <protection locked="0"/>
    </xf>
    <xf numFmtId="0" fontId="14" fillId="3" borderId="0" xfId="4" applyFont="1" applyFill="1" applyBorder="1" applyProtection="1"/>
    <xf numFmtId="0" fontId="16" fillId="3" borderId="0" xfId="4" applyFont="1" applyFill="1" applyBorder="1" applyAlignment="1" applyProtection="1">
      <alignment horizontal="left"/>
    </xf>
    <xf numFmtId="0" fontId="14" fillId="3" borderId="0" xfId="4" applyFont="1" applyFill="1" applyBorder="1" applyAlignment="1" applyProtection="1">
      <alignment horizontal="left"/>
    </xf>
    <xf numFmtId="0" fontId="16" fillId="3" borderId="7" xfId="4" applyFont="1" applyFill="1" applyBorder="1" applyProtection="1"/>
    <xf numFmtId="0" fontId="13" fillId="3" borderId="2" xfId="4" applyFont="1" applyFill="1" applyBorder="1" applyProtection="1"/>
    <xf numFmtId="0" fontId="16" fillId="3" borderId="8" xfId="4" applyFont="1" applyFill="1" applyBorder="1" applyAlignment="1" applyProtection="1">
      <alignment horizontal="center"/>
    </xf>
    <xf numFmtId="0" fontId="16" fillId="3" borderId="3" xfId="4" applyFont="1" applyFill="1" applyBorder="1" applyProtection="1"/>
    <xf numFmtId="0" fontId="0" fillId="3" borderId="4" xfId="4" applyFont="1" applyFill="1" applyBorder="1" applyProtection="1"/>
    <xf numFmtId="0" fontId="0" fillId="3" borderId="9" xfId="4" applyFont="1" applyFill="1" applyBorder="1" applyProtection="1"/>
    <xf numFmtId="0" fontId="16" fillId="3" borderId="5" xfId="4" applyFont="1" applyFill="1" applyBorder="1" applyProtection="1"/>
    <xf numFmtId="0" fontId="14" fillId="3" borderId="10" xfId="4" applyFont="1" applyFill="1" applyBorder="1" applyAlignment="1" applyProtection="1">
      <alignment horizontal="center"/>
    </xf>
    <xf numFmtId="167" fontId="14" fillId="3" borderId="10" xfId="3" applyFont="1" applyFill="1" applyBorder="1" applyAlignment="1" applyProtection="1"/>
    <xf numFmtId="168" fontId="14" fillId="3" borderId="10" xfId="2" applyNumberFormat="1" applyFont="1" applyFill="1" applyBorder="1" applyAlignment="1" applyProtection="1"/>
    <xf numFmtId="0" fontId="14" fillId="3" borderId="2" xfId="4" applyFont="1" applyFill="1" applyBorder="1" applyProtection="1"/>
    <xf numFmtId="4" fontId="14" fillId="3" borderId="2" xfId="4" applyNumberFormat="1" applyFont="1" applyFill="1" applyBorder="1" applyProtection="1"/>
    <xf numFmtId="4" fontId="17" fillId="3" borderId="9" xfId="4" applyNumberFormat="1" applyFont="1" applyFill="1" applyBorder="1" applyAlignment="1" applyProtection="1">
      <alignment horizontal="left"/>
    </xf>
    <xf numFmtId="0" fontId="13" fillId="3" borderId="4" xfId="4" applyFont="1" applyFill="1" applyBorder="1" applyProtection="1"/>
    <xf numFmtId="0" fontId="14" fillId="3" borderId="4" xfId="4" applyFont="1" applyFill="1" applyBorder="1" applyProtection="1"/>
    <xf numFmtId="164" fontId="14" fillId="3" borderId="9" xfId="2" applyFont="1" applyFill="1" applyBorder="1" applyAlignment="1" applyProtection="1"/>
    <xf numFmtId="164" fontId="13" fillId="3" borderId="0" xfId="2" applyFont="1" applyFill="1" applyBorder="1" applyAlignment="1" applyProtection="1"/>
    <xf numFmtId="164" fontId="0" fillId="3" borderId="0" xfId="2" applyFont="1" applyFill="1" applyBorder="1" applyAlignment="1" applyProtection="1"/>
    <xf numFmtId="168" fontId="17" fillId="3" borderId="11" xfId="2" applyNumberFormat="1" applyFont="1" applyFill="1" applyBorder="1" applyAlignment="1" applyProtection="1"/>
    <xf numFmtId="0" fontId="13" fillId="3" borderId="6" xfId="4" applyFont="1" applyFill="1" applyBorder="1" applyProtection="1"/>
    <xf numFmtId="0" fontId="13" fillId="3" borderId="0" xfId="4" applyFont="1" applyFill="1" applyBorder="1" applyAlignment="1" applyProtection="1">
      <alignment horizontal="center" vertical="center"/>
    </xf>
    <xf numFmtId="0" fontId="13" fillId="3" borderId="2" xfId="4" applyFont="1" applyFill="1" applyBorder="1" applyAlignment="1" applyProtection="1">
      <alignment horizontal="center"/>
    </xf>
    <xf numFmtId="0" fontId="13" fillId="3" borderId="0" xfId="4" applyFont="1" applyFill="1" applyBorder="1" applyAlignment="1" applyProtection="1">
      <alignment horizontal="right"/>
    </xf>
    <xf numFmtId="0" fontId="13" fillId="3" borderId="0" xfId="4" applyFont="1" applyFill="1" applyBorder="1" applyAlignment="1" applyProtection="1">
      <alignment horizontal="left" wrapText="1" shrinkToFit="1"/>
    </xf>
    <xf numFmtId="0" fontId="13" fillId="3" borderId="0" xfId="4" applyFont="1" applyFill="1" applyBorder="1" applyAlignment="1" applyProtection="1">
      <alignment horizontal="left"/>
    </xf>
    <xf numFmtId="0" fontId="14" fillId="3" borderId="0" xfId="4" applyFont="1" applyFill="1" applyBorder="1" applyAlignment="1" applyProtection="1">
      <alignment horizontal="right"/>
    </xf>
    <xf numFmtId="14" fontId="14" fillId="3" borderId="0" xfId="4" applyNumberFormat="1" applyFont="1" applyFill="1" applyBorder="1" applyAlignment="1" applyProtection="1">
      <alignment horizontal="right"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Protection="1"/>
    <xf numFmtId="0" fontId="0" fillId="3" borderId="0" xfId="0" applyFill="1" applyAlignment="1" applyProtection="1">
      <alignment vertical="center"/>
    </xf>
    <xf numFmtId="0" fontId="19" fillId="3" borderId="0" xfId="0" applyFont="1" applyFill="1" applyAlignment="1" applyProtection="1">
      <alignment vertical="center"/>
    </xf>
    <xf numFmtId="0" fontId="11" fillId="3" borderId="0" xfId="0" applyFont="1" applyFill="1" applyAlignment="1" applyProtection="1">
      <alignment horizontal="right" vertical="center"/>
    </xf>
    <xf numFmtId="14" fontId="11" fillId="3" borderId="0" xfId="0" applyNumberFormat="1" applyFont="1" applyFill="1" applyAlignment="1" applyProtection="1">
      <alignment horizontal="left" vertical="center"/>
    </xf>
    <xf numFmtId="0" fontId="12" fillId="3" borderId="0" xfId="0" applyFont="1" applyFill="1" applyAlignment="1" applyProtection="1">
      <alignment vertical="center"/>
    </xf>
    <xf numFmtId="0" fontId="11" fillId="3" borderId="0" xfId="0" applyFont="1" applyFill="1" applyAlignment="1" applyProtection="1">
      <alignment vertical="center"/>
    </xf>
    <xf numFmtId="0" fontId="0" fillId="3" borderId="0" xfId="0" applyFill="1" applyAlignment="1" applyProtection="1">
      <alignment horizontal="right" vertical="center"/>
    </xf>
    <xf numFmtId="0" fontId="21" fillId="3" borderId="0" xfId="0" applyFont="1" applyFill="1" applyAlignment="1" applyProtection="1">
      <alignment horizontal="center" vertical="center"/>
    </xf>
    <xf numFmtId="0" fontId="16" fillId="3" borderId="0" xfId="0" applyFont="1" applyFill="1" applyAlignment="1" applyProtection="1">
      <alignment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vertical="center"/>
    </xf>
    <xf numFmtId="49" fontId="0" fillId="3" borderId="0" xfId="0" applyNumberFormat="1" applyFill="1" applyAlignment="1" applyProtection="1">
      <alignment vertical="center"/>
    </xf>
    <xf numFmtId="49" fontId="11" fillId="3" borderId="0" xfId="0" applyNumberFormat="1" applyFont="1" applyFill="1" applyAlignment="1" applyProtection="1">
      <alignment horizontal="right" vertical="center"/>
    </xf>
    <xf numFmtId="49" fontId="0" fillId="3" borderId="0" xfId="0" applyNumberFormat="1" applyFill="1" applyAlignment="1" applyProtection="1">
      <alignment horizontal="right" vertical="center"/>
    </xf>
    <xf numFmtId="0" fontId="0" fillId="3" borderId="1" xfId="0" applyNumberForma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167" fontId="0" fillId="3" borderId="1" xfId="0" applyNumberFormat="1" applyFill="1" applyBorder="1" applyAlignment="1" applyProtection="1">
      <alignment vertical="center"/>
    </xf>
    <xf numFmtId="167" fontId="18" fillId="3" borderId="1" xfId="0" applyNumberFormat="1" applyFont="1" applyFill="1" applyBorder="1" applyAlignment="1" applyProtection="1">
      <alignment vertical="center"/>
    </xf>
    <xf numFmtId="0" fontId="23" fillId="3" borderId="0" xfId="0" applyFont="1" applyFill="1" applyAlignment="1" applyProtection="1">
      <alignment vertical="center"/>
    </xf>
    <xf numFmtId="167" fontId="24" fillId="3" borderId="12" xfId="3" applyFont="1" applyFill="1" applyBorder="1" applyAlignment="1" applyProtection="1">
      <alignment vertical="center"/>
    </xf>
    <xf numFmtId="165" fontId="11" fillId="3" borderId="0" xfId="0" applyNumberFormat="1" applyFont="1" applyFill="1" applyAlignment="1" applyProtection="1">
      <alignment horizontal="left" vertical="center"/>
    </xf>
    <xf numFmtId="0" fontId="0" fillId="3" borderId="0" xfId="0" applyFill="1" applyAlignment="1" applyProtection="1">
      <alignment horizontal="center" vertical="center"/>
    </xf>
    <xf numFmtId="0" fontId="26" fillId="3" borderId="0" xfId="0" applyFont="1" applyFill="1" applyAlignment="1" applyProtection="1">
      <alignment horizontal="right" vertical="center"/>
    </xf>
    <xf numFmtId="14" fontId="26" fillId="3" borderId="0" xfId="0" applyNumberFormat="1" applyFont="1" applyFill="1" applyAlignment="1" applyProtection="1">
      <alignment horizontal="left" vertical="center"/>
    </xf>
    <xf numFmtId="0" fontId="18" fillId="3" borderId="0" xfId="0" applyFont="1" applyFill="1" applyAlignment="1" applyProtection="1">
      <alignment vertical="center"/>
    </xf>
    <xf numFmtId="0" fontId="0" fillId="3" borderId="0" xfId="0" applyFill="1" applyBorder="1" applyAlignment="1" applyProtection="1">
      <alignment horizontal="left" vertical="center"/>
    </xf>
    <xf numFmtId="0" fontId="0" fillId="2" borderId="0" xfId="0" applyFill="1" applyBorder="1" applyAlignment="1" applyProtection="1"/>
    <xf numFmtId="0" fontId="0" fillId="2" borderId="0" xfId="0" applyFill="1" applyBorder="1" applyAlignment="1" applyProtection="1">
      <alignment horizontal="center"/>
    </xf>
    <xf numFmtId="0" fontId="26" fillId="3" borderId="0" xfId="0" applyFont="1" applyFill="1" applyAlignment="1" applyProtection="1">
      <alignment vertical="center"/>
    </xf>
    <xf numFmtId="0" fontId="26" fillId="3" borderId="0" xfId="0" applyFont="1" applyFill="1" applyAlignment="1" applyProtection="1">
      <alignment horizontal="left" vertical="center"/>
    </xf>
    <xf numFmtId="0" fontId="18" fillId="3" borderId="11" xfId="0" applyFont="1" applyFill="1" applyBorder="1" applyAlignment="1" applyProtection="1">
      <alignment horizontal="center" vertical="center"/>
    </xf>
    <xf numFmtId="0" fontId="18" fillId="3" borderId="13" xfId="0" applyFont="1" applyFill="1" applyBorder="1" applyAlignment="1" applyProtection="1">
      <alignment horizontal="center" vertical="center"/>
    </xf>
    <xf numFmtId="49" fontId="0" fillId="3" borderId="14" xfId="0" applyNumberFormat="1" applyFont="1" applyFill="1" applyBorder="1" applyAlignment="1" applyProtection="1">
      <alignment horizontal="center" vertical="center"/>
      <protection locked="0"/>
    </xf>
    <xf numFmtId="168" fontId="0" fillId="3" borderId="15" xfId="0" applyNumberFormat="1" applyFont="1" applyFill="1" applyBorder="1" applyAlignment="1" applyProtection="1">
      <alignment vertical="center"/>
      <protection locked="0"/>
    </xf>
    <xf numFmtId="49" fontId="0" fillId="3" borderId="1" xfId="0" applyNumberFormat="1" applyFont="1" applyFill="1" applyBorder="1" applyAlignment="1" applyProtection="1">
      <alignment horizontal="center" vertical="center"/>
      <protection locked="0"/>
    </xf>
    <xf numFmtId="168" fontId="0" fillId="3" borderId="16" xfId="0" applyNumberFormat="1" applyFont="1" applyFill="1" applyBorder="1" applyAlignment="1" applyProtection="1">
      <alignment vertical="center"/>
      <protection locked="0"/>
    </xf>
    <xf numFmtId="49" fontId="0" fillId="3" borderId="17" xfId="0" applyNumberFormat="1" applyFont="1" applyFill="1" applyBorder="1" applyAlignment="1" applyProtection="1">
      <alignment horizontal="center" vertical="center"/>
      <protection locked="0"/>
    </xf>
    <xf numFmtId="168" fontId="0" fillId="3" borderId="18" xfId="0" applyNumberFormat="1" applyFont="1" applyFill="1" applyBorder="1" applyAlignment="1" applyProtection="1">
      <alignment vertical="center"/>
      <protection locked="0"/>
    </xf>
    <xf numFmtId="168" fontId="11" fillId="3" borderId="11" xfId="0" applyNumberFormat="1" applyFont="1" applyFill="1" applyBorder="1" applyAlignment="1" applyProtection="1">
      <alignment vertical="center"/>
    </xf>
    <xf numFmtId="0" fontId="0" fillId="0" borderId="0" xfId="0" applyFont="1" applyProtection="1"/>
    <xf numFmtId="0" fontId="0" fillId="0" borderId="0" xfId="0" applyBorder="1"/>
    <xf numFmtId="49" fontId="0" fillId="0" borderId="0" xfId="0" applyNumberFormat="1" applyFont="1"/>
    <xf numFmtId="0" fontId="11" fillId="0" borderId="11" xfId="0" applyFont="1" applyBorder="1" applyAlignment="1">
      <alignment horizontal="center" vertical="center"/>
    </xf>
    <xf numFmtId="0" fontId="0" fillId="0" borderId="19" xfId="0" applyFont="1" applyBorder="1"/>
    <xf numFmtId="167" fontId="28" fillId="0" borderId="20" xfId="3" applyFill="1" applyBorder="1" applyAlignment="1" applyProtection="1"/>
    <xf numFmtId="0" fontId="0" fillId="0" borderId="21" xfId="0" applyFont="1" applyBorder="1"/>
    <xf numFmtId="167" fontId="28" fillId="0" borderId="1" xfId="3" applyFill="1" applyBorder="1" applyAlignment="1" applyProtection="1"/>
    <xf numFmtId="167" fontId="28" fillId="0" borderId="16" xfId="3" applyFill="1" applyBorder="1" applyAlignment="1" applyProtection="1"/>
    <xf numFmtId="0" fontId="0" fillId="0" borderId="22" xfId="0" applyFont="1" applyBorder="1"/>
    <xf numFmtId="167" fontId="28" fillId="0" borderId="17" xfId="3" applyFill="1" applyBorder="1" applyAlignment="1" applyProtection="1"/>
    <xf numFmtId="167" fontId="28" fillId="0" borderId="18" xfId="3" applyFill="1" applyBorder="1" applyAlignment="1" applyProtection="1"/>
    <xf numFmtId="0" fontId="0" fillId="0" borderId="11" xfId="0" applyFont="1" applyBorder="1"/>
    <xf numFmtId="0" fontId="0" fillId="0" borderId="23" xfId="0" applyFont="1" applyBorder="1"/>
    <xf numFmtId="0" fontId="0" fillId="0" borderId="24" xfId="0" applyFont="1" applyBorder="1"/>
    <xf numFmtId="170" fontId="28" fillId="0" borderId="24" xfId="3" applyNumberFormat="1" applyFill="1" applyBorder="1" applyAlignment="1" applyProtection="1"/>
    <xf numFmtId="49" fontId="0" fillId="0" borderId="20" xfId="1" applyNumberFormat="1" applyFont="1" applyFill="1" applyBorder="1" applyAlignment="1" applyProtection="1">
      <alignment horizontal="center" vertical="center"/>
    </xf>
    <xf numFmtId="0" fontId="0" fillId="0" borderId="15" xfId="0" applyBorder="1" applyAlignment="1">
      <alignment horizontal="left"/>
    </xf>
    <xf numFmtId="171" fontId="28" fillId="0" borderId="25" xfId="3" applyNumberFormat="1" applyFill="1" applyBorder="1" applyAlignment="1" applyProtection="1"/>
    <xf numFmtId="0" fontId="0" fillId="0" borderId="26" xfId="0" applyFont="1" applyBorder="1"/>
    <xf numFmtId="170" fontId="28" fillId="0" borderId="26" xfId="3" applyNumberFormat="1" applyFill="1" applyBorder="1" applyAlignment="1" applyProtection="1"/>
    <xf numFmtId="49" fontId="0" fillId="0" borderId="1" xfId="1" applyNumberFormat="1" applyFont="1" applyFill="1" applyBorder="1" applyAlignment="1" applyProtection="1">
      <alignment horizontal="center" vertical="center"/>
    </xf>
    <xf numFmtId="0" fontId="0" fillId="0" borderId="16" xfId="0" applyBorder="1" applyAlignment="1">
      <alignment horizontal="left"/>
    </xf>
    <xf numFmtId="0" fontId="0" fillId="0" borderId="27" xfId="0" applyFont="1" applyFill="1" applyBorder="1"/>
    <xf numFmtId="170" fontId="11" fillId="0" borderId="23" xfId="3" applyNumberFormat="1" applyFont="1" applyFill="1" applyBorder="1" applyAlignment="1" applyProtection="1"/>
    <xf numFmtId="170" fontId="28" fillId="0" borderId="28" xfId="3" applyNumberFormat="1" applyFill="1" applyBorder="1" applyAlignment="1" applyProtection="1"/>
    <xf numFmtId="167" fontId="11" fillId="0" borderId="11" xfId="3" applyFont="1" applyFill="1" applyBorder="1" applyAlignment="1" applyProtection="1"/>
    <xf numFmtId="167" fontId="28" fillId="0" borderId="0" xfId="3" applyFill="1" applyBorder="1" applyAlignment="1" applyProtection="1"/>
    <xf numFmtId="49" fontId="0" fillId="0" borderId="17" xfId="1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left"/>
    </xf>
    <xf numFmtId="167" fontId="0" fillId="0" borderId="11" xfId="3" applyFont="1" applyFill="1" applyBorder="1" applyAlignment="1" applyProtection="1">
      <alignment horizontal="left"/>
    </xf>
    <xf numFmtId="167" fontId="0" fillId="0" borderId="11" xfId="0" applyNumberFormat="1" applyBorder="1"/>
    <xf numFmtId="0" fontId="0" fillId="3" borderId="3" xfId="0" applyFill="1" applyBorder="1" applyAlignment="1" applyProtection="1">
      <alignment horizontal="left" vertical="center"/>
      <protection locked="0"/>
    </xf>
    <xf numFmtId="0" fontId="0" fillId="0" borderId="0" xfId="0" applyFont="1" applyFill="1" applyBorder="1"/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left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11" fillId="3" borderId="32" xfId="0" applyFont="1" applyFill="1" applyBorder="1" applyAlignment="1" applyProtection="1">
      <alignment horizontal="center" vertical="center"/>
    </xf>
    <xf numFmtId="0" fontId="11" fillId="3" borderId="33" xfId="0" applyFont="1" applyFill="1" applyBorder="1" applyAlignment="1" applyProtection="1">
      <alignment horizontal="center" vertical="center"/>
    </xf>
    <xf numFmtId="0" fontId="11" fillId="3" borderId="34" xfId="0" applyFont="1" applyFill="1" applyBorder="1" applyAlignment="1" applyProtection="1">
      <alignment horizontal="center" vertical="center"/>
    </xf>
    <xf numFmtId="0" fontId="11" fillId="3" borderId="35" xfId="0" applyFont="1" applyFill="1" applyBorder="1" applyAlignment="1" applyProtection="1">
      <alignment horizontal="center" vertical="center"/>
    </xf>
    <xf numFmtId="169" fontId="0" fillId="3" borderId="36" xfId="0" applyNumberFormat="1" applyFill="1" applyBorder="1" applyAlignment="1" applyProtection="1">
      <alignment horizontal="left" vertical="center"/>
      <protection locked="0"/>
    </xf>
    <xf numFmtId="168" fontId="0" fillId="3" borderId="37" xfId="0" applyNumberFormat="1" applyFill="1" applyBorder="1" applyAlignment="1" applyProtection="1">
      <alignment horizontal="right" vertical="center"/>
      <protection locked="0"/>
    </xf>
    <xf numFmtId="168" fontId="0" fillId="3" borderId="38" xfId="0" applyNumberFormat="1" applyFill="1" applyBorder="1" applyAlignment="1" applyProtection="1">
      <alignment horizontal="right" vertical="center"/>
      <protection locked="0"/>
    </xf>
    <xf numFmtId="169" fontId="0" fillId="3" borderId="39" xfId="0" applyNumberFormat="1" applyFill="1" applyBorder="1" applyAlignment="1" applyProtection="1">
      <alignment horizontal="left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168" fontId="0" fillId="3" borderId="43" xfId="0" applyNumberFormat="1" applyFill="1" applyBorder="1" applyAlignment="1" applyProtection="1">
      <alignment horizontal="right" vertical="center"/>
      <protection locked="0"/>
    </xf>
    <xf numFmtId="0" fontId="11" fillId="3" borderId="0" xfId="0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 applyProtection="1">
      <alignment horizontal="center" vertical="center"/>
    </xf>
    <xf numFmtId="0" fontId="21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left" vertical="center"/>
    </xf>
    <xf numFmtId="167" fontId="0" fillId="3" borderId="0" xfId="0" applyNumberFormat="1" applyFill="1" applyBorder="1" applyAlignment="1" applyProtection="1">
      <alignment vertical="center"/>
    </xf>
    <xf numFmtId="167" fontId="18" fillId="3" borderId="0" xfId="0" applyNumberFormat="1" applyFont="1" applyFill="1" applyBorder="1" applyAlignment="1" applyProtection="1">
      <alignment vertical="center"/>
    </xf>
    <xf numFmtId="167" fontId="24" fillId="3" borderId="0" xfId="3" applyFont="1" applyFill="1" applyBorder="1" applyAlignment="1" applyProtection="1">
      <alignment vertical="center"/>
    </xf>
    <xf numFmtId="0" fontId="13" fillId="3" borderId="1" xfId="4" applyFont="1" applyFill="1" applyBorder="1" applyAlignment="1" applyProtection="1">
      <alignment horizontal="center" vertical="center"/>
    </xf>
    <xf numFmtId="168" fontId="14" fillId="3" borderId="9" xfId="2" applyNumberFormat="1" applyFont="1" applyFill="1" applyBorder="1" applyAlignment="1" applyProtection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/>
    <xf numFmtId="172" fontId="0" fillId="3" borderId="1" xfId="0" applyNumberFormat="1" applyFill="1" applyBorder="1" applyAlignment="1" applyProtection="1">
      <alignment vertical="center"/>
    </xf>
    <xf numFmtId="172" fontId="0" fillId="3" borderId="0" xfId="0" applyNumberFormat="1" applyFill="1" applyAlignment="1" applyProtection="1">
      <alignment vertical="center"/>
    </xf>
    <xf numFmtId="49" fontId="0" fillId="3" borderId="0" xfId="0" applyNumberFormat="1" applyFill="1" applyBorder="1" applyAlignment="1" applyProtection="1">
      <alignment horizontal="left" vertical="center" wrapText="1"/>
    </xf>
    <xf numFmtId="168" fontId="0" fillId="3" borderId="0" xfId="0" applyNumberFormat="1" applyFill="1" applyBorder="1" applyAlignment="1" applyProtection="1">
      <alignment horizontal="right" vertical="center"/>
    </xf>
    <xf numFmtId="0" fontId="0" fillId="3" borderId="0" xfId="0" applyNumberFormat="1" applyFill="1" applyBorder="1" applyAlignment="1" applyProtection="1">
      <alignment horizontal="left" vertical="center"/>
    </xf>
    <xf numFmtId="0" fontId="2" fillId="5" borderId="0" xfId="0" applyFont="1" applyFill="1" applyProtection="1"/>
    <xf numFmtId="0" fontId="3" fillId="5" borderId="0" xfId="0" applyFont="1" applyFill="1" applyAlignment="1" applyProtection="1">
      <alignment horizontal="right"/>
    </xf>
    <xf numFmtId="14" fontId="3" fillId="5" borderId="0" xfId="0" applyNumberFormat="1" applyFont="1" applyFill="1" applyAlignment="1" applyProtection="1">
      <alignment horizontal="center"/>
    </xf>
    <xf numFmtId="0" fontId="2" fillId="6" borderId="0" xfId="0" applyFont="1" applyFill="1" applyProtection="1"/>
    <xf numFmtId="0" fontId="4" fillId="5" borderId="0" xfId="0" applyFont="1" applyFill="1" applyBorder="1" applyAlignment="1" applyProtection="1">
      <alignment vertical="top"/>
    </xf>
    <xf numFmtId="0" fontId="29" fillId="5" borderId="0" xfId="0" applyFont="1" applyFill="1" applyBorder="1" applyAlignment="1" applyProtection="1">
      <alignment horizontal="left" vertical="center"/>
    </xf>
    <xf numFmtId="0" fontId="5" fillId="5" borderId="0" xfId="0" applyFont="1" applyFill="1" applyProtection="1"/>
    <xf numFmtId="0" fontId="5" fillId="5" borderId="0" xfId="0" applyFont="1" applyFill="1" applyBorder="1" applyAlignment="1" applyProtection="1">
      <alignment horizontal="left" vertical="center"/>
    </xf>
    <xf numFmtId="0" fontId="5" fillId="5" borderId="0" xfId="0" applyFont="1" applyFill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vertical="center"/>
    </xf>
    <xf numFmtId="0" fontId="5" fillId="5" borderId="0" xfId="0" applyFont="1" applyFill="1" applyAlignment="1" applyProtection="1">
      <alignment vertical="center"/>
    </xf>
    <xf numFmtId="0" fontId="29" fillId="5" borderId="0" xfId="0" applyFont="1" applyFill="1" applyBorder="1" applyAlignment="1" applyProtection="1">
      <alignment vertical="center"/>
    </xf>
    <xf numFmtId="0" fontId="29" fillId="5" borderId="0" xfId="0" applyFont="1" applyFill="1" applyBorder="1" applyAlignment="1" applyProtection="1">
      <alignment vertical="top"/>
    </xf>
    <xf numFmtId="0" fontId="5" fillId="5" borderId="0" xfId="0" applyFont="1" applyFill="1" applyAlignment="1" applyProtection="1">
      <alignment horizontal="left" vertical="center"/>
    </xf>
    <xf numFmtId="0" fontId="5" fillId="5" borderId="0" xfId="0" applyFont="1" applyFill="1" applyBorder="1" applyAlignment="1" applyProtection="1">
      <alignment vertical="center" wrapText="1"/>
    </xf>
    <xf numFmtId="0" fontId="29" fillId="5" borderId="0" xfId="0" applyFont="1" applyFill="1" applyBorder="1" applyAlignment="1" applyProtection="1"/>
    <xf numFmtId="49" fontId="2" fillId="5" borderId="52" xfId="0" applyNumberFormat="1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 vertical="center"/>
    </xf>
    <xf numFmtId="0" fontId="5" fillId="7" borderId="29" xfId="0" applyFont="1" applyFill="1" applyBorder="1" applyAlignment="1" applyProtection="1">
      <alignment horizontal="center" vertical="center"/>
      <protection locked="0"/>
    </xf>
    <xf numFmtId="0" fontId="5" fillId="7" borderId="29" xfId="0" applyFont="1" applyFill="1" applyBorder="1" applyAlignment="1" applyProtection="1">
      <alignment vertical="center"/>
      <protection locked="0"/>
    </xf>
    <xf numFmtId="49" fontId="31" fillId="7" borderId="48" xfId="0" applyNumberFormat="1" applyFont="1" applyFill="1" applyBorder="1" applyAlignment="1" applyProtection="1">
      <alignment vertical="center"/>
      <protection locked="0"/>
    </xf>
    <xf numFmtId="14" fontId="2" fillId="7" borderId="29" xfId="0" applyNumberFormat="1" applyFont="1" applyFill="1" applyBorder="1" applyAlignment="1" applyProtection="1">
      <alignment horizontal="center" vertical="center"/>
      <protection locked="0"/>
    </xf>
    <xf numFmtId="0" fontId="2" fillId="7" borderId="29" xfId="0" applyFont="1" applyFill="1" applyBorder="1" applyAlignment="1" applyProtection="1">
      <alignment horizontal="center" vertical="center"/>
      <protection locked="0"/>
    </xf>
    <xf numFmtId="14" fontId="2" fillId="7" borderId="48" xfId="0" applyNumberFormat="1" applyFont="1" applyFill="1" applyBorder="1" applyAlignment="1" applyProtection="1">
      <alignment horizontal="center" vertical="center"/>
      <protection locked="0"/>
    </xf>
    <xf numFmtId="14" fontId="2" fillId="7" borderId="50" xfId="0" applyNumberFormat="1" applyFont="1" applyFill="1" applyBorder="1" applyAlignment="1" applyProtection="1">
      <alignment horizontal="center" vertical="center"/>
      <protection locked="0"/>
    </xf>
    <xf numFmtId="49" fontId="2" fillId="7" borderId="48" xfId="0" applyNumberFormat="1" applyFont="1" applyFill="1" applyBorder="1" applyAlignment="1" applyProtection="1">
      <alignment horizontal="left" vertical="center" wrapText="1"/>
      <protection locked="0"/>
    </xf>
    <xf numFmtId="49" fontId="2" fillId="7" borderId="49" xfId="0" applyNumberFormat="1" applyFont="1" applyFill="1" applyBorder="1" applyAlignment="1" applyProtection="1">
      <alignment horizontal="left" vertical="center" wrapText="1"/>
      <protection locked="0"/>
    </xf>
    <xf numFmtId="49" fontId="2" fillId="7" borderId="50" xfId="0" applyNumberFormat="1" applyFont="1" applyFill="1" applyBorder="1" applyAlignment="1" applyProtection="1">
      <alignment horizontal="left" vertical="center" wrapText="1"/>
      <protection locked="0"/>
    </xf>
    <xf numFmtId="167" fontId="28" fillId="7" borderId="48" xfId="3" applyFill="1" applyBorder="1" applyAlignment="1" applyProtection="1">
      <alignment horizontal="center"/>
      <protection locked="0"/>
    </xf>
    <xf numFmtId="167" fontId="28" fillId="7" borderId="50" xfId="3" applyFill="1" applyBorder="1" applyAlignment="1" applyProtection="1">
      <alignment horizontal="center"/>
      <protection locked="0"/>
    </xf>
    <xf numFmtId="0" fontId="29" fillId="5" borderId="0" xfId="0" applyFont="1" applyFill="1" applyBorder="1" applyAlignment="1" applyProtection="1">
      <alignment horizontal="center" vertical="center"/>
    </xf>
    <xf numFmtId="49" fontId="5" fillId="7" borderId="48" xfId="0" applyNumberFormat="1" applyFont="1" applyFill="1" applyBorder="1" applyAlignment="1" applyProtection="1">
      <alignment horizontal="left" vertical="center"/>
      <protection locked="0"/>
    </xf>
    <xf numFmtId="49" fontId="5" fillId="7" borderId="49" xfId="0" applyNumberFormat="1" applyFont="1" applyFill="1" applyBorder="1" applyAlignment="1" applyProtection="1">
      <alignment horizontal="left" vertical="center"/>
      <protection locked="0"/>
    </xf>
    <xf numFmtId="49" fontId="5" fillId="7" borderId="50" xfId="0" applyNumberFormat="1" applyFont="1" applyFill="1" applyBorder="1" applyAlignment="1" applyProtection="1">
      <alignment horizontal="left" vertical="center"/>
      <protection locked="0"/>
    </xf>
    <xf numFmtId="0" fontId="3" fillId="5" borderId="51" xfId="0" applyFont="1" applyFill="1" applyBorder="1" applyAlignment="1" applyProtection="1">
      <alignment horizontal="center" vertical="center"/>
    </xf>
    <xf numFmtId="0" fontId="3" fillId="5" borderId="53" xfId="0" applyFont="1" applyFill="1" applyBorder="1" applyAlignment="1" applyProtection="1">
      <alignment horizontal="center" vertical="center"/>
    </xf>
    <xf numFmtId="0" fontId="5" fillId="7" borderId="48" xfId="0" applyFont="1" applyFill="1" applyBorder="1" applyAlignment="1" applyProtection="1">
      <alignment horizontal="left" vertical="center"/>
      <protection locked="0"/>
    </xf>
    <xf numFmtId="0" fontId="5" fillId="7" borderId="49" xfId="0" applyFont="1" applyFill="1" applyBorder="1" applyAlignment="1" applyProtection="1">
      <alignment horizontal="left" vertical="center"/>
      <protection locked="0"/>
    </xf>
    <xf numFmtId="0" fontId="5" fillId="7" borderId="50" xfId="0" applyFont="1" applyFill="1" applyBorder="1" applyAlignment="1" applyProtection="1">
      <alignment horizontal="left" vertical="center"/>
      <protection locked="0"/>
    </xf>
    <xf numFmtId="0" fontId="1" fillId="7" borderId="1" xfId="4" applyFill="1" applyBorder="1" applyAlignment="1" applyProtection="1">
      <alignment horizontal="left"/>
      <protection locked="0"/>
    </xf>
    <xf numFmtId="0" fontId="30" fillId="5" borderId="0" xfId="0" applyFont="1" applyFill="1" applyBorder="1" applyAlignment="1" applyProtection="1">
      <alignment horizontal="center"/>
    </xf>
    <xf numFmtId="0" fontId="30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</xf>
    <xf numFmtId="0" fontId="0" fillId="7" borderId="48" xfId="0" applyFill="1" applyBorder="1" applyAlignment="1" applyProtection="1">
      <alignment horizontal="left" vertical="center"/>
      <protection locked="0"/>
    </xf>
    <xf numFmtId="0" fontId="0" fillId="7" borderId="49" xfId="0" applyFill="1" applyBorder="1" applyAlignment="1" applyProtection="1">
      <alignment horizontal="left" vertical="center"/>
      <protection locked="0"/>
    </xf>
    <xf numFmtId="0" fontId="0" fillId="7" borderId="50" xfId="0" applyFill="1" applyBorder="1" applyAlignment="1" applyProtection="1">
      <alignment horizontal="left" vertical="center"/>
      <protection locked="0"/>
    </xf>
    <xf numFmtId="165" fontId="1" fillId="3" borderId="0" xfId="4" applyNumberFormat="1" applyFill="1" applyBorder="1" applyAlignment="1" applyProtection="1">
      <alignment horizontal="left"/>
    </xf>
    <xf numFmtId="165" fontId="14" fillId="3" borderId="0" xfId="4" applyNumberFormat="1" applyFont="1" applyFill="1" applyBorder="1" applyAlignment="1" applyProtection="1">
      <alignment horizontal="left" vertical="center"/>
    </xf>
    <xf numFmtId="0" fontId="14" fillId="3" borderId="7" xfId="4" applyNumberFormat="1" applyFont="1" applyFill="1" applyBorder="1" applyAlignment="1" applyProtection="1">
      <alignment horizontal="left" vertical="center" wrapText="1"/>
    </xf>
    <xf numFmtId="0" fontId="14" fillId="3" borderId="2" xfId="4" applyNumberFormat="1" applyFont="1" applyFill="1" applyBorder="1" applyAlignment="1" applyProtection="1">
      <alignment horizontal="left" vertical="center" wrapText="1"/>
    </xf>
    <xf numFmtId="0" fontId="14" fillId="3" borderId="54" xfId="4" applyNumberFormat="1" applyFont="1" applyFill="1" applyBorder="1" applyAlignment="1" applyProtection="1">
      <alignment horizontal="left" vertical="center" wrapText="1"/>
    </xf>
    <xf numFmtId="0" fontId="14" fillId="3" borderId="30" xfId="4" applyNumberFormat="1" applyFont="1" applyFill="1" applyBorder="1" applyAlignment="1" applyProtection="1">
      <alignment horizontal="left" vertical="center" wrapText="1"/>
    </xf>
    <xf numFmtId="0" fontId="14" fillId="3" borderId="6" xfId="4" applyNumberFormat="1" applyFont="1" applyFill="1" applyBorder="1" applyAlignment="1" applyProtection="1">
      <alignment horizontal="left" vertical="center" wrapText="1"/>
    </xf>
    <xf numFmtId="0" fontId="14" fillId="3" borderId="25" xfId="4" applyNumberFormat="1" applyFont="1" applyFill="1" applyBorder="1" applyAlignment="1" applyProtection="1">
      <alignment horizontal="left" vertical="center" wrapText="1"/>
    </xf>
    <xf numFmtId="0" fontId="13" fillId="3" borderId="0" xfId="4" applyFont="1" applyFill="1" applyBorder="1" applyAlignment="1" applyProtection="1">
      <alignment horizontal="center"/>
    </xf>
    <xf numFmtId="0" fontId="13" fillId="3" borderId="2" xfId="4" applyFont="1" applyFill="1" applyBorder="1" applyAlignment="1" applyProtection="1">
      <alignment horizontal="center"/>
    </xf>
    <xf numFmtId="0" fontId="18" fillId="3" borderId="0" xfId="4" applyFont="1" applyFill="1" applyBorder="1" applyAlignment="1" applyProtection="1">
      <alignment vertical="top" wrapText="1" shrinkToFit="1"/>
    </xf>
    <xf numFmtId="0" fontId="1" fillId="3" borderId="1" xfId="4" applyFill="1" applyBorder="1" applyAlignment="1" applyProtection="1">
      <alignment horizontal="left"/>
    </xf>
    <xf numFmtId="0" fontId="1" fillId="3" borderId="1" xfId="4" applyFill="1" applyBorder="1" applyAlignment="1" applyProtection="1">
      <alignment horizontal="left"/>
      <protection locked="0"/>
    </xf>
    <xf numFmtId="166" fontId="14" fillId="3" borderId="1" xfId="4" applyNumberFormat="1" applyFont="1" applyFill="1" applyBorder="1" applyAlignment="1" applyProtection="1">
      <alignment horizontal="center"/>
    </xf>
    <xf numFmtId="0" fontId="7" fillId="3" borderId="0" xfId="4" applyFont="1" applyFill="1" applyBorder="1" applyAlignment="1" applyProtection="1">
      <alignment horizontal="center"/>
    </xf>
    <xf numFmtId="0" fontId="8" fillId="3" borderId="0" xfId="4" applyFont="1" applyFill="1" applyBorder="1" applyAlignment="1" applyProtection="1">
      <alignment horizontal="center"/>
    </xf>
    <xf numFmtId="0" fontId="14" fillId="3" borderId="9" xfId="4" applyFont="1" applyFill="1" applyBorder="1" applyAlignment="1" applyProtection="1">
      <alignment horizontal="left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165" fontId="11" fillId="3" borderId="0" xfId="0" applyNumberFormat="1" applyFont="1" applyFill="1" applyBorder="1" applyAlignment="1" applyProtection="1">
      <alignment horizontal="left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20" fillId="3" borderId="0" xfId="0" applyFont="1" applyFill="1" applyBorder="1" applyAlignment="1" applyProtection="1">
      <alignment horizontal="center" vertical="center"/>
    </xf>
    <xf numFmtId="0" fontId="21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left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0" xfId="0" applyNumberFormat="1" applyFill="1" applyBorder="1" applyAlignment="1" applyProtection="1">
      <alignment horizontal="left" vertical="center" wrapText="1"/>
    </xf>
    <xf numFmtId="166" fontId="0" fillId="3" borderId="0" xfId="0" applyNumberForma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33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166" fontId="0" fillId="3" borderId="21" xfId="0" applyNumberFormat="1" applyFont="1" applyFill="1" applyBorder="1" applyAlignment="1" applyProtection="1">
      <alignment horizontal="center" vertical="center"/>
      <protection locked="0"/>
    </xf>
    <xf numFmtId="49" fontId="0" fillId="3" borderId="1" xfId="0" applyNumberFormat="1" applyFont="1" applyFill="1" applyBorder="1" applyAlignment="1" applyProtection="1">
      <alignment horizontal="left" vertical="center"/>
      <protection locked="0"/>
    </xf>
    <xf numFmtId="166" fontId="0" fillId="3" borderId="22" xfId="0" applyNumberFormat="1" applyFont="1" applyFill="1" applyBorder="1" applyAlignment="1" applyProtection="1">
      <alignment horizontal="center" vertical="center"/>
      <protection locked="0"/>
    </xf>
    <xf numFmtId="49" fontId="0" fillId="3" borderId="44" xfId="0" applyNumberFormat="1" applyFont="1" applyFill="1" applyBorder="1" applyAlignment="1" applyProtection="1">
      <alignment horizontal="left" vertical="center"/>
      <protection locked="0"/>
    </xf>
    <xf numFmtId="0" fontId="26" fillId="3" borderId="0" xfId="0" applyFont="1" applyFill="1" applyBorder="1" applyAlignment="1" applyProtection="1">
      <alignment horizontal="left" vertical="center"/>
    </xf>
    <xf numFmtId="0" fontId="26" fillId="3" borderId="0" xfId="0" applyFont="1" applyFill="1" applyBorder="1" applyAlignment="1" applyProtection="1">
      <alignment horizontal="left" vertical="center" wrapText="1"/>
    </xf>
    <xf numFmtId="0" fontId="18" fillId="3" borderId="45" xfId="0" applyFont="1" applyFill="1" applyBorder="1" applyAlignment="1" applyProtection="1">
      <alignment horizontal="center" vertical="center"/>
    </xf>
    <xf numFmtId="0" fontId="18" fillId="3" borderId="46" xfId="0" applyFont="1" applyFill="1" applyBorder="1" applyAlignment="1" applyProtection="1">
      <alignment horizontal="center" vertical="center"/>
    </xf>
    <xf numFmtId="166" fontId="0" fillId="3" borderId="19" xfId="0" applyNumberFormat="1" applyFont="1" applyFill="1" applyBorder="1" applyAlignment="1" applyProtection="1">
      <alignment horizontal="center" vertical="center"/>
      <protection locked="0"/>
    </xf>
    <xf numFmtId="49" fontId="0" fillId="3" borderId="47" xfId="0" applyNumberFormat="1" applyFont="1" applyFill="1" applyBorder="1" applyAlignment="1" applyProtection="1">
      <alignment horizontal="left" vertical="center"/>
      <protection locked="0"/>
    </xf>
    <xf numFmtId="0" fontId="0" fillId="0" borderId="11" xfId="0" applyFont="1" applyBorder="1" applyAlignment="1">
      <alignment horizontal="center"/>
    </xf>
  </cellXfs>
  <cellStyles count="5">
    <cellStyle name="Millares" xfId="1" builtinId="3"/>
    <cellStyle name="Millares 2" xfId="2"/>
    <cellStyle name="Moneda" xfId="3" builtinId="4"/>
    <cellStyle name="Normal" xfId="0" builtinId="0"/>
    <cellStyle name="Normal 2" xfId="4"/>
  </cellStyles>
  <dxfs count="0"/>
  <tableStyles count="0" defaultTableStyle="TableStyleMedium2" defaultPivotStyle="PivotStyleLight16"/>
  <colors>
    <mruColors>
      <color rgb="FFDDDDDD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2</xdr:rowOff>
    </xdr:from>
    <xdr:to>
      <xdr:col>2</xdr:col>
      <xdr:colOff>432288</xdr:colOff>
      <xdr:row>3</xdr:row>
      <xdr:rowOff>468923</xdr:rowOff>
    </xdr:to>
    <xdr:grpSp>
      <xdr:nvGrpSpPr>
        <xdr:cNvPr id="1126" name="34 Grupo"/>
        <xdr:cNvGrpSpPr>
          <a:grpSpLocks/>
        </xdr:cNvGrpSpPr>
      </xdr:nvGrpSpPr>
      <xdr:grpSpPr bwMode="auto">
        <a:xfrm>
          <a:off x="238858" y="2"/>
          <a:ext cx="761267" cy="881060"/>
          <a:chOff x="363" y="45"/>
          <a:chExt cx="1374" cy="1520"/>
        </a:xfrm>
      </xdr:grpSpPr>
      <xdr:pic>
        <xdr:nvPicPr>
          <xdr:cNvPr id="1127" name="0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0" y="45"/>
            <a:ext cx="882" cy="133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/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80808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1128" name="0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3" y="1371"/>
            <a:ext cx="1374" cy="19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/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80808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>
    <xdr:from>
      <xdr:col>1</xdr:col>
      <xdr:colOff>38100</xdr:colOff>
      <xdr:row>3</xdr:row>
      <xdr:rowOff>586155</xdr:rowOff>
    </xdr:from>
    <xdr:to>
      <xdr:col>9</xdr:col>
      <xdr:colOff>400050</xdr:colOff>
      <xdr:row>24</xdr:row>
      <xdr:rowOff>57979</xdr:rowOff>
    </xdr:to>
    <xdr:sp macro="" textlink="">
      <xdr:nvSpPr>
        <xdr:cNvPr id="2" name="1 Rectángulo"/>
        <xdr:cNvSpPr/>
      </xdr:nvSpPr>
      <xdr:spPr bwMode="auto">
        <a:xfrm>
          <a:off x="253448" y="1000285"/>
          <a:ext cx="4900819" cy="3389498"/>
        </a:xfrm>
        <a:prstGeom prst="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PE" sz="1100"/>
        </a:p>
      </xdr:txBody>
    </xdr:sp>
    <xdr:clientData/>
  </xdr:twoCellAnchor>
  <xdr:twoCellAnchor>
    <xdr:from>
      <xdr:col>1</xdr:col>
      <xdr:colOff>41413</xdr:colOff>
      <xdr:row>24</xdr:row>
      <xdr:rowOff>157370</xdr:rowOff>
    </xdr:from>
    <xdr:to>
      <xdr:col>9</xdr:col>
      <xdr:colOff>403363</xdr:colOff>
      <xdr:row>40</xdr:row>
      <xdr:rowOff>57978</xdr:rowOff>
    </xdr:to>
    <xdr:sp macro="" textlink="">
      <xdr:nvSpPr>
        <xdr:cNvPr id="6" name="5 Rectángulo"/>
        <xdr:cNvSpPr/>
      </xdr:nvSpPr>
      <xdr:spPr bwMode="auto">
        <a:xfrm>
          <a:off x="256761" y="4124740"/>
          <a:ext cx="5356363" cy="2882347"/>
        </a:xfrm>
        <a:prstGeom prst="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381001</xdr:colOff>
      <xdr:row>0</xdr:row>
      <xdr:rowOff>66261</xdr:rowOff>
    </xdr:from>
    <xdr:to>
      <xdr:col>8</xdr:col>
      <xdr:colOff>588066</xdr:colOff>
      <xdr:row>3</xdr:row>
      <xdr:rowOff>513523</xdr:rowOff>
    </xdr:to>
    <xdr:sp macro="" textlink="">
      <xdr:nvSpPr>
        <xdr:cNvPr id="3" name="2 CuadroTexto"/>
        <xdr:cNvSpPr txBox="1"/>
      </xdr:nvSpPr>
      <xdr:spPr>
        <a:xfrm>
          <a:off x="952501" y="66261"/>
          <a:ext cx="4224130" cy="8613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rgbClr val="00B050"/>
              </a:solidFill>
            </a:rPr>
            <a:t>Gobiern</a:t>
          </a:r>
          <a:r>
            <a:rPr lang="es-PE" sz="1800" b="1" baseline="0">
              <a:solidFill>
                <a:srgbClr val="00B050"/>
              </a:solidFill>
            </a:rPr>
            <a:t>o Regional de Cajamarca</a:t>
          </a:r>
        </a:p>
        <a:p>
          <a:pPr algn="ctr"/>
          <a:r>
            <a:rPr lang="es-PE" sz="1200" b="1" baseline="0"/>
            <a:t>CENTRO DE INFORMACIÓN Y SISTEMAS</a:t>
          </a:r>
          <a:endParaRPr lang="es-PE" sz="1200" b="1"/>
        </a:p>
        <a:p>
          <a:pPr algn="ctr"/>
          <a:r>
            <a:rPr lang="es-PE" sz="1800" b="1"/>
            <a:t>FORMULARIO</a:t>
          </a:r>
          <a:r>
            <a:rPr lang="es-PE" sz="1800" b="1" baseline="0"/>
            <a:t> DE INGRESO DE DATOS</a:t>
          </a:r>
          <a:endParaRPr lang="es-PE" sz="1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0</xdr:row>
      <xdr:rowOff>47625</xdr:rowOff>
    </xdr:from>
    <xdr:to>
      <xdr:col>1</xdr:col>
      <xdr:colOff>1009650</xdr:colOff>
      <xdr:row>3</xdr:row>
      <xdr:rowOff>180975</xdr:rowOff>
    </xdr:to>
    <xdr:grpSp>
      <xdr:nvGrpSpPr>
        <xdr:cNvPr id="2158" name="34 Grupo"/>
        <xdr:cNvGrpSpPr>
          <a:grpSpLocks/>
        </xdr:cNvGrpSpPr>
      </xdr:nvGrpSpPr>
      <xdr:grpSpPr bwMode="auto">
        <a:xfrm>
          <a:off x="465467" y="47625"/>
          <a:ext cx="723900" cy="726416"/>
          <a:chOff x="775" y="73"/>
          <a:chExt cx="1201" cy="1103"/>
        </a:xfrm>
      </xdr:grpSpPr>
      <xdr:pic>
        <xdr:nvPicPr>
          <xdr:cNvPr id="2159" name="0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6" y="73"/>
            <a:ext cx="771" cy="97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/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80808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2160" name="0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5" y="1035"/>
            <a:ext cx="1201" cy="14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/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80808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</xdr:col>
      <xdr:colOff>285750</xdr:colOff>
      <xdr:row>3</xdr:row>
      <xdr:rowOff>66675</xdr:rowOff>
    </xdr:to>
    <xdr:pic>
      <xdr:nvPicPr>
        <xdr:cNvPr id="3156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45720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47625</xdr:colOff>
      <xdr:row>64</xdr:row>
      <xdr:rowOff>123825</xdr:rowOff>
    </xdr:from>
    <xdr:to>
      <xdr:col>8</xdr:col>
      <xdr:colOff>85725</xdr:colOff>
      <xdr:row>64</xdr:row>
      <xdr:rowOff>123825</xdr:rowOff>
    </xdr:to>
    <xdr:sp macro="" textlink="">
      <xdr:nvSpPr>
        <xdr:cNvPr id="3157" name="3 Conector recto"/>
        <xdr:cNvSpPr>
          <a:spLocks noChangeShapeType="1"/>
        </xdr:cNvSpPr>
      </xdr:nvSpPr>
      <xdr:spPr bwMode="auto">
        <a:xfrm>
          <a:off x="3533775" y="12172950"/>
          <a:ext cx="36099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1</xdr:col>
      <xdr:colOff>333375</xdr:colOff>
      <xdr:row>3</xdr:row>
      <xdr:rowOff>95250</xdr:rowOff>
    </xdr:to>
    <xdr:pic>
      <xdr:nvPicPr>
        <xdr:cNvPr id="4170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457200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942975</xdr:colOff>
      <xdr:row>57</xdr:row>
      <xdr:rowOff>428625</xdr:rowOff>
    </xdr:from>
    <xdr:to>
      <xdr:col>7</xdr:col>
      <xdr:colOff>95250</xdr:colOff>
      <xdr:row>57</xdr:row>
      <xdr:rowOff>428625</xdr:rowOff>
    </xdr:to>
    <xdr:sp macro="" textlink="">
      <xdr:nvSpPr>
        <xdr:cNvPr id="4171" name="6 Conector recto"/>
        <xdr:cNvSpPr>
          <a:spLocks noChangeShapeType="1"/>
        </xdr:cNvSpPr>
      </xdr:nvSpPr>
      <xdr:spPr bwMode="auto">
        <a:xfrm>
          <a:off x="2390775" y="11439525"/>
          <a:ext cx="3133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49"/>
  <sheetViews>
    <sheetView showGridLines="0" zoomScale="104" zoomScaleNormal="104" zoomScaleSheetLayoutView="160" workbookViewId="0">
      <selection activeCell="C8" sqref="C8:I8"/>
    </sheetView>
  </sheetViews>
  <sheetFormatPr baseColWidth="10" defaultRowHeight="12.75" x14ac:dyDescent="0.2"/>
  <cols>
    <col min="1" max="1" width="3.28515625" style="1" customWidth="1"/>
    <col min="2" max="2" width="5.28515625" style="1" customWidth="1"/>
    <col min="3" max="3" width="19.5703125" style="1" customWidth="1"/>
    <col min="4" max="4" width="1.140625" style="1" customWidth="1"/>
    <col min="5" max="5" width="7.42578125" style="1" customWidth="1"/>
    <col min="6" max="6" width="5" style="1" customWidth="1"/>
    <col min="7" max="7" width="13.7109375" style="1" customWidth="1"/>
    <col min="8" max="8" width="13.42578125" style="1" customWidth="1"/>
    <col min="9" max="10" width="11" style="1" customWidth="1"/>
    <col min="11" max="11" width="15.5703125" style="1" customWidth="1"/>
    <col min="12" max="12" width="3.28515625" style="1" customWidth="1"/>
    <col min="13" max="16384" width="11.42578125" style="1"/>
  </cols>
  <sheetData>
    <row r="1" spans="1:10" x14ac:dyDescent="0.2">
      <c r="A1" s="166"/>
      <c r="B1" s="166"/>
      <c r="C1" s="166"/>
      <c r="D1" s="166"/>
      <c r="E1" s="166"/>
      <c r="F1" s="166"/>
      <c r="G1" s="166"/>
      <c r="H1" s="166"/>
      <c r="I1" s="166"/>
      <c r="J1" s="166"/>
    </row>
    <row r="2" spans="1:10" x14ac:dyDescent="0.2">
      <c r="A2" s="166"/>
      <c r="B2" s="166"/>
      <c r="C2" s="166"/>
      <c r="D2" s="166"/>
      <c r="E2" s="166"/>
      <c r="F2" s="166"/>
      <c r="G2" s="167"/>
      <c r="H2" s="168"/>
      <c r="I2" s="166"/>
      <c r="J2" s="169"/>
    </row>
    <row r="3" spans="1:10" ht="6.75" customHeight="1" x14ac:dyDescent="0.2">
      <c r="A3" s="166"/>
      <c r="B3" s="166"/>
      <c r="C3" s="166"/>
      <c r="D3" s="166"/>
      <c r="E3" s="166"/>
      <c r="F3" s="166"/>
      <c r="G3" s="166"/>
      <c r="H3" s="166"/>
      <c r="I3" s="166"/>
      <c r="J3" s="166"/>
    </row>
    <row r="4" spans="1:10" ht="57" customHeight="1" x14ac:dyDescent="0.2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ht="18" x14ac:dyDescent="0.25">
      <c r="A5" s="208" t="s">
        <v>181</v>
      </c>
      <c r="B5" s="208"/>
      <c r="C5" s="208"/>
      <c r="D5" s="208"/>
      <c r="E5" s="208"/>
      <c r="F5" s="208"/>
      <c r="G5" s="208"/>
      <c r="H5" s="208"/>
      <c r="I5" s="208"/>
      <c r="J5" s="208"/>
    </row>
    <row r="6" spans="1:10" ht="3.75" customHeight="1" x14ac:dyDescent="0.2">
      <c r="A6" s="166"/>
      <c r="B6" s="166"/>
      <c r="C6" s="166"/>
      <c r="D6" s="166"/>
      <c r="E6" s="166"/>
      <c r="F6" s="166"/>
      <c r="G6" s="166"/>
      <c r="H6" s="166"/>
      <c r="I6" s="166"/>
      <c r="J6" s="166"/>
    </row>
    <row r="7" spans="1:10" ht="15" x14ac:dyDescent="0.2">
      <c r="A7" s="166"/>
      <c r="B7" s="166"/>
      <c r="C7" s="171" t="s">
        <v>200</v>
      </c>
      <c r="D7" s="171"/>
      <c r="E7" s="166"/>
      <c r="F7" s="166"/>
      <c r="G7" s="166"/>
      <c r="H7" s="166"/>
      <c r="I7" s="166"/>
      <c r="J7" s="166"/>
    </row>
    <row r="8" spans="1:10" ht="17.25" customHeight="1" x14ac:dyDescent="0.2">
      <c r="A8" s="166"/>
      <c r="B8" s="172"/>
      <c r="C8" s="204"/>
      <c r="D8" s="205"/>
      <c r="E8" s="205"/>
      <c r="F8" s="205"/>
      <c r="G8" s="205"/>
      <c r="H8" s="205"/>
      <c r="I8" s="206"/>
      <c r="J8" s="169"/>
    </row>
    <row r="9" spans="1:10" ht="3.75" customHeight="1" x14ac:dyDescent="0.2">
      <c r="A9" s="166"/>
      <c r="B9" s="172"/>
      <c r="C9" s="173"/>
      <c r="D9" s="173"/>
      <c r="E9" s="173"/>
      <c r="F9" s="173"/>
      <c r="G9" s="173"/>
      <c r="H9" s="173"/>
      <c r="I9" s="172"/>
      <c r="J9" s="174"/>
    </row>
    <row r="10" spans="1:10" ht="15" x14ac:dyDescent="0.2">
      <c r="A10" s="166"/>
      <c r="B10" s="172"/>
      <c r="C10" s="171" t="s">
        <v>178</v>
      </c>
      <c r="D10" s="171"/>
      <c r="E10" s="173"/>
      <c r="F10" s="173"/>
      <c r="G10" s="173"/>
      <c r="H10" s="173"/>
      <c r="I10" s="172"/>
      <c r="J10" s="174"/>
    </row>
    <row r="11" spans="1:10" ht="15.75" customHeight="1" x14ac:dyDescent="0.2">
      <c r="A11" s="166"/>
      <c r="B11" s="172"/>
      <c r="C11" s="186"/>
      <c r="D11" s="175"/>
      <c r="E11" s="173"/>
      <c r="F11" s="173"/>
      <c r="G11" s="173"/>
      <c r="H11" s="173"/>
      <c r="I11" s="172"/>
      <c r="J11" s="174"/>
    </row>
    <row r="12" spans="1:10" ht="3" customHeight="1" x14ac:dyDescent="0.2">
      <c r="A12" s="166"/>
      <c r="B12" s="172"/>
      <c r="C12" s="173"/>
      <c r="D12" s="173"/>
      <c r="E12" s="173"/>
      <c r="F12" s="173"/>
      <c r="G12" s="173"/>
      <c r="H12" s="173"/>
      <c r="I12" s="172"/>
      <c r="J12" s="174"/>
    </row>
    <row r="13" spans="1:10" ht="15" x14ac:dyDescent="0.2">
      <c r="A13" s="166"/>
      <c r="B13" s="172"/>
      <c r="C13" s="171" t="s">
        <v>201</v>
      </c>
      <c r="D13" s="171"/>
      <c r="E13" s="173"/>
      <c r="F13" s="173"/>
      <c r="G13" s="173"/>
      <c r="H13" s="173"/>
      <c r="I13" s="172"/>
      <c r="J13" s="174"/>
    </row>
    <row r="14" spans="1:10" ht="15.75" customHeight="1" x14ac:dyDescent="0.2">
      <c r="A14" s="166"/>
      <c r="B14" s="176"/>
      <c r="C14" s="204"/>
      <c r="D14" s="205"/>
      <c r="E14" s="205"/>
      <c r="F14" s="205"/>
      <c r="G14" s="205"/>
      <c r="H14" s="205"/>
      <c r="I14" s="206"/>
      <c r="J14" s="177"/>
    </row>
    <row r="15" spans="1:10" ht="3.75" customHeight="1" x14ac:dyDescent="0.2">
      <c r="A15" s="166"/>
      <c r="B15" s="166"/>
      <c r="C15" s="166"/>
      <c r="D15" s="166"/>
      <c r="E15" s="166"/>
      <c r="F15" s="166"/>
      <c r="G15" s="166"/>
      <c r="H15" s="166"/>
      <c r="I15" s="166"/>
      <c r="J15" s="166"/>
    </row>
    <row r="16" spans="1:10" ht="14.25" customHeight="1" x14ac:dyDescent="0.2">
      <c r="A16" s="166"/>
      <c r="B16" s="166"/>
      <c r="C16" s="178" t="s">
        <v>180</v>
      </c>
      <c r="D16" s="178"/>
      <c r="E16" s="166"/>
      <c r="F16" s="166"/>
      <c r="G16" s="166"/>
      <c r="H16" s="166"/>
      <c r="I16" s="166"/>
      <c r="J16" s="166"/>
    </row>
    <row r="17" spans="1:12" ht="15.75" customHeight="1" x14ac:dyDescent="0.2">
      <c r="A17" s="166"/>
      <c r="B17" s="166"/>
      <c r="C17" s="211"/>
      <c r="D17" s="212"/>
      <c r="E17" s="212"/>
      <c r="F17" s="212"/>
      <c r="G17" s="212"/>
      <c r="H17" s="212"/>
      <c r="I17" s="213"/>
      <c r="J17" s="166"/>
    </row>
    <row r="18" spans="1:12" ht="3" customHeight="1" x14ac:dyDescent="0.2">
      <c r="A18" s="166"/>
      <c r="B18" s="166"/>
      <c r="C18" s="166"/>
      <c r="D18" s="166"/>
      <c r="E18" s="166"/>
      <c r="F18" s="166"/>
      <c r="G18" s="166"/>
      <c r="H18" s="166"/>
      <c r="I18" s="166"/>
      <c r="J18" s="166"/>
    </row>
    <row r="19" spans="1:12" ht="15.75" customHeight="1" x14ac:dyDescent="0.2">
      <c r="A19" s="166"/>
      <c r="B19" s="166"/>
      <c r="C19" s="179" t="s">
        <v>189</v>
      </c>
      <c r="D19" s="179"/>
      <c r="E19" s="210"/>
      <c r="F19" s="210"/>
      <c r="G19" s="210"/>
      <c r="H19" s="210"/>
      <c r="I19" s="210"/>
      <c r="J19" s="166"/>
    </row>
    <row r="20" spans="1:12" ht="17.25" customHeight="1" x14ac:dyDescent="0.2">
      <c r="A20" s="166"/>
      <c r="B20" s="166"/>
      <c r="C20" s="204"/>
      <c r="D20" s="205"/>
      <c r="E20" s="205"/>
      <c r="F20" s="205"/>
      <c r="G20" s="205"/>
      <c r="H20" s="205"/>
      <c r="I20" s="206"/>
      <c r="J20" s="166"/>
    </row>
    <row r="21" spans="1:12" ht="3.75" customHeight="1" x14ac:dyDescent="0.2">
      <c r="A21" s="166"/>
      <c r="B21" s="176"/>
      <c r="C21" s="175"/>
      <c r="D21" s="175"/>
      <c r="E21" s="175"/>
      <c r="F21" s="175"/>
      <c r="G21" s="175"/>
      <c r="H21" s="175"/>
      <c r="I21" s="175"/>
      <c r="J21" s="177"/>
    </row>
    <row r="22" spans="1:12" s="2" customFormat="1" ht="15" customHeight="1" x14ac:dyDescent="0.2">
      <c r="A22" s="166"/>
      <c r="B22" s="180"/>
      <c r="C22" s="178" t="s">
        <v>179</v>
      </c>
      <c r="D22" s="178"/>
      <c r="E22" s="178"/>
      <c r="F22" s="178"/>
      <c r="G22" s="178" t="s">
        <v>16</v>
      </c>
      <c r="H22" s="166"/>
      <c r="I22" s="166"/>
      <c r="J22" s="178"/>
      <c r="K22" s="1"/>
      <c r="L22" s="1"/>
    </row>
    <row r="23" spans="1:12" ht="17.25" customHeight="1" x14ac:dyDescent="0.25">
      <c r="A23" s="166"/>
      <c r="B23" s="181"/>
      <c r="C23" s="187"/>
      <c r="D23" s="176"/>
      <c r="E23" s="181"/>
      <c r="F23" s="181"/>
      <c r="G23" s="207"/>
      <c r="H23" s="207"/>
      <c r="I23" s="207"/>
      <c r="J23" s="181"/>
    </row>
    <row r="24" spans="1:12" ht="3" customHeight="1" x14ac:dyDescent="0.2">
      <c r="A24" s="166"/>
      <c r="B24" s="166"/>
      <c r="C24" s="166"/>
      <c r="D24" s="166"/>
      <c r="E24" s="166"/>
      <c r="F24" s="166"/>
      <c r="G24" s="166"/>
      <c r="H24" s="166"/>
      <c r="I24" s="166"/>
      <c r="J24" s="166"/>
    </row>
    <row r="25" spans="1:12" ht="15" customHeight="1" x14ac:dyDescent="0.2">
      <c r="A25" s="166"/>
      <c r="B25" s="166"/>
      <c r="C25" s="169"/>
      <c r="D25" s="169"/>
      <c r="E25" s="169"/>
      <c r="F25" s="169"/>
      <c r="G25" s="166"/>
      <c r="H25" s="166"/>
      <c r="I25" s="166"/>
      <c r="J25" s="166"/>
    </row>
    <row r="26" spans="1:12" ht="18" x14ac:dyDescent="0.2">
      <c r="A26" s="209" t="s">
        <v>183</v>
      </c>
      <c r="B26" s="209"/>
      <c r="C26" s="209"/>
      <c r="D26" s="209"/>
      <c r="E26" s="209"/>
      <c r="F26" s="209"/>
      <c r="G26" s="209"/>
      <c r="H26" s="209"/>
      <c r="I26" s="209"/>
      <c r="J26" s="209"/>
    </row>
    <row r="27" spans="1:12" ht="15" x14ac:dyDescent="0.25">
      <c r="A27" s="166"/>
      <c r="B27" s="166"/>
      <c r="C27" s="182" t="s">
        <v>199</v>
      </c>
      <c r="D27" s="182"/>
      <c r="E27" s="178" t="s">
        <v>185</v>
      </c>
      <c r="F27" s="166"/>
      <c r="G27" s="166"/>
      <c r="H27" s="166"/>
      <c r="I27" s="166"/>
      <c r="J27" s="166"/>
    </row>
    <row r="28" spans="1:12" ht="5.25" customHeight="1" x14ac:dyDescent="0.2">
      <c r="A28" s="166"/>
      <c r="B28" s="166"/>
      <c r="C28" s="166"/>
      <c r="D28" s="166"/>
      <c r="E28" s="166"/>
      <c r="F28" s="166"/>
      <c r="G28" s="166"/>
      <c r="H28" s="166"/>
      <c r="I28" s="166"/>
      <c r="J28" s="166"/>
    </row>
    <row r="29" spans="1:12" ht="17.25" customHeight="1" x14ac:dyDescent="0.2">
      <c r="A29" s="166"/>
      <c r="B29" s="166"/>
      <c r="C29" s="188"/>
      <c r="D29" s="183"/>
      <c r="E29" s="199"/>
      <c r="F29" s="200"/>
      <c r="G29" s="200"/>
      <c r="H29" s="200"/>
      <c r="I29" s="201"/>
      <c r="J29" s="166"/>
    </row>
    <row r="30" spans="1:12" ht="15" x14ac:dyDescent="0.25">
      <c r="A30" s="166"/>
      <c r="B30" s="166"/>
      <c r="C30" s="182" t="s">
        <v>186</v>
      </c>
      <c r="D30" s="182"/>
      <c r="E30" s="178"/>
      <c r="F30" s="166"/>
      <c r="G30" s="166"/>
      <c r="H30" s="166"/>
      <c r="I30" s="166"/>
      <c r="J30" s="166"/>
    </row>
    <row r="31" spans="1:12" ht="4.5" customHeight="1" x14ac:dyDescent="0.2">
      <c r="A31" s="166"/>
      <c r="B31" s="166"/>
      <c r="C31" s="166"/>
      <c r="D31" s="166"/>
      <c r="E31" s="166"/>
      <c r="F31" s="166"/>
      <c r="G31" s="166"/>
      <c r="H31" s="166"/>
      <c r="I31" s="166"/>
      <c r="J31" s="166"/>
    </row>
    <row r="32" spans="1:12" ht="50.25" customHeight="1" x14ac:dyDescent="0.2">
      <c r="A32" s="166"/>
      <c r="B32" s="166"/>
      <c r="C32" s="193"/>
      <c r="D32" s="194"/>
      <c r="E32" s="194"/>
      <c r="F32" s="194"/>
      <c r="G32" s="194"/>
      <c r="H32" s="194"/>
      <c r="I32" s="195"/>
      <c r="J32" s="166"/>
    </row>
    <row r="33" spans="1:10" ht="5.25" customHeight="1" x14ac:dyDescent="0.2">
      <c r="A33" s="166"/>
      <c r="B33" s="166"/>
      <c r="C33" s="184"/>
      <c r="D33" s="184"/>
      <c r="E33" s="184"/>
      <c r="F33" s="184"/>
      <c r="G33" s="184"/>
      <c r="H33" s="184"/>
      <c r="I33" s="184"/>
      <c r="J33" s="166"/>
    </row>
    <row r="34" spans="1:10" ht="15" x14ac:dyDescent="0.2">
      <c r="A34" s="166"/>
      <c r="B34" s="166"/>
      <c r="C34" s="179" t="s">
        <v>0</v>
      </c>
      <c r="D34" s="179"/>
      <c r="E34" s="166"/>
      <c r="F34" s="166"/>
      <c r="G34" s="166"/>
      <c r="H34" s="166"/>
      <c r="I34" s="166"/>
      <c r="J34" s="166"/>
    </row>
    <row r="35" spans="1:10" ht="15.75" customHeight="1" x14ac:dyDescent="0.2">
      <c r="A35" s="166"/>
      <c r="B35" s="166"/>
      <c r="C35" s="189"/>
      <c r="D35" s="202" t="s">
        <v>182</v>
      </c>
      <c r="E35" s="203"/>
      <c r="F35" s="191"/>
      <c r="G35" s="192"/>
      <c r="H35" s="166"/>
      <c r="I35" s="166"/>
      <c r="J35" s="166"/>
    </row>
    <row r="36" spans="1:10" ht="11.25" customHeight="1" x14ac:dyDescent="0.2">
      <c r="A36" s="166"/>
      <c r="B36" s="166"/>
      <c r="C36" s="166"/>
      <c r="D36" s="166"/>
      <c r="E36" s="166"/>
      <c r="F36" s="166"/>
      <c r="G36" s="166"/>
      <c r="H36" s="166"/>
      <c r="I36" s="166"/>
      <c r="J36" s="166"/>
    </row>
    <row r="37" spans="1:10" ht="15" x14ac:dyDescent="0.2">
      <c r="A37" s="166"/>
      <c r="B37" s="166"/>
      <c r="C37" s="178" t="s">
        <v>202</v>
      </c>
      <c r="D37" s="178"/>
      <c r="E37" s="166"/>
      <c r="F37" s="198" t="str">
        <f>IF(C39="","",IF(C39="Oficial","","Monto por pasajes:"))</f>
        <v/>
      </c>
      <c r="G37" s="198"/>
      <c r="H37" s="166"/>
      <c r="I37" s="166"/>
      <c r="J37" s="166"/>
    </row>
    <row r="38" spans="1:10" ht="6.75" customHeight="1" x14ac:dyDescent="0.2">
      <c r="A38" s="166"/>
      <c r="B38" s="166"/>
      <c r="C38" s="166"/>
      <c r="D38" s="166"/>
      <c r="E38" s="166"/>
      <c r="F38" s="166"/>
      <c r="G38" s="166"/>
      <c r="H38" s="166"/>
      <c r="I38" s="166"/>
      <c r="J38" s="166"/>
    </row>
    <row r="39" spans="1:10" ht="15.75" customHeight="1" x14ac:dyDescent="0.2">
      <c r="A39" s="166"/>
      <c r="B39" s="166"/>
      <c r="C39" s="190"/>
      <c r="D39" s="185"/>
      <c r="E39" s="166"/>
      <c r="F39" s="196"/>
      <c r="G39" s="197"/>
      <c r="H39" s="166"/>
      <c r="I39" s="166"/>
      <c r="J39" s="166"/>
    </row>
    <row r="40" spans="1:10" ht="6.75" customHeight="1" x14ac:dyDescent="0.2">
      <c r="A40" s="166"/>
      <c r="B40" s="166"/>
      <c r="C40" s="166"/>
      <c r="D40" s="166"/>
      <c r="E40" s="166"/>
      <c r="F40" s="166"/>
      <c r="G40" s="166"/>
      <c r="H40" s="166"/>
      <c r="I40" s="166"/>
      <c r="J40" s="166"/>
    </row>
    <row r="41" spans="1:10" x14ac:dyDescent="0.2">
      <c r="A41" s="166"/>
      <c r="B41" s="166"/>
      <c r="C41" s="166"/>
      <c r="D41" s="166"/>
      <c r="E41" s="166"/>
      <c r="F41" s="166"/>
      <c r="G41" s="166"/>
      <c r="H41" s="166"/>
      <c r="I41" s="166"/>
      <c r="J41" s="166"/>
    </row>
    <row r="42" spans="1:10" x14ac:dyDescent="0.2">
      <c r="A42" s="166"/>
      <c r="B42" s="166"/>
      <c r="C42" s="166"/>
      <c r="D42" s="166"/>
      <c r="E42" s="166"/>
      <c r="F42" s="166"/>
      <c r="G42" s="166"/>
      <c r="H42" s="166"/>
      <c r="I42" s="166"/>
      <c r="J42" s="166"/>
    </row>
    <row r="44" spans="1:10" ht="25.5" customHeight="1" x14ac:dyDescent="0.2"/>
    <row r="49" ht="5.25" customHeight="1" x14ac:dyDescent="0.2"/>
  </sheetData>
  <sheetProtection password="CA25" sheet="1" objects="1" scenarios="1" selectLockedCells="1"/>
  <mergeCells count="14">
    <mergeCell ref="C20:I20"/>
    <mergeCell ref="G23:I23"/>
    <mergeCell ref="A5:J5"/>
    <mergeCell ref="A26:J26"/>
    <mergeCell ref="E19:I19"/>
    <mergeCell ref="C14:I14"/>
    <mergeCell ref="C8:I8"/>
    <mergeCell ref="C17:I17"/>
    <mergeCell ref="F35:G35"/>
    <mergeCell ref="C32:I32"/>
    <mergeCell ref="F39:G39"/>
    <mergeCell ref="F37:G37"/>
    <mergeCell ref="E29:I29"/>
    <mergeCell ref="D35:E35"/>
  </mergeCells>
  <dataValidations count="4">
    <dataValidation type="list" operator="equal" allowBlank="1" sqref="K21 C23:D23">
      <formula1>" Nombrado, Contratado, Designado"</formula1>
      <formula2>0</formula2>
    </dataValidation>
    <dataValidation type="list" allowBlank="1" showErrorMessage="1" sqref="C17:D17">
      <formula1>EJECUTORAS</formula1>
      <formula2>0</formula2>
    </dataValidation>
    <dataValidation type="date" allowBlank="1" showInputMessage="1" showErrorMessage="1" errorTitle="Fecha de Inicio" error="La fecha de inicio de comisión no es valida." sqref="C35">
      <formula1>41275</formula1>
      <formula2>44196</formula2>
    </dataValidation>
    <dataValidation type="date" operator="greaterThanOrEqual" allowBlank="1" showInputMessage="1" showErrorMessage="1" errorTitle="Fecha de fin de comisión" error="La fecha de Finalización de la comisión debe ser igual o posterior a la fecha de inicio." sqref="F35:G35">
      <formula1>C35</formula1>
    </dataValidation>
  </dataValidations>
  <pageMargins left="0.70833333333333337" right="0.70833333333333337" top="0.74791666666666667" bottom="0.74791666666666667" header="0.51180555555555551" footer="0.51180555555555551"/>
  <pageSetup paperSize="9" firstPageNumber="0" orientation="portrait" horizontalDpi="300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errorTitle="ERROR" error="Debes ingresar un nivel válido">
          <x14:formula1>
            <xm:f>Hoja4!$F$13:$F$15</xm:f>
          </x14:formula1>
          <xm:sqref>G23:I23</xm:sqref>
        </x14:dataValidation>
        <x14:dataValidation type="list" allowBlank="1" showInputMessage="1" showErrorMessage="1">
          <x14:formula1>
            <xm:f>Hoja4!$B$30:$B$31</xm:f>
          </x14:formula1>
          <xm:sqref>C39:D39</xm:sqref>
        </x14:dataValidation>
        <x14:dataValidation type="list" allowBlank="1" showInputMessage="1" showErrorMessage="1">
          <x14:formula1>
            <xm:f>Hoja4!$H$13:$H$15</xm:f>
          </x14:formula1>
          <xm:sqref>C29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1"/>
    <pageSetUpPr fitToPage="1"/>
  </sheetPr>
  <dimension ref="A1:H67"/>
  <sheetViews>
    <sheetView showGridLines="0" zoomScale="106" zoomScaleNormal="106" workbookViewId="0">
      <selection activeCell="C9" sqref="C9"/>
    </sheetView>
  </sheetViews>
  <sheetFormatPr baseColWidth="10" defaultRowHeight="15" x14ac:dyDescent="0.25"/>
  <cols>
    <col min="1" max="1" width="2.7109375" style="3" customWidth="1"/>
    <col min="2" max="2" width="43.140625" style="3" customWidth="1"/>
    <col min="3" max="3" width="12.140625" style="3" customWidth="1"/>
    <col min="4" max="4" width="11" style="3" customWidth="1"/>
    <col min="5" max="5" width="14.7109375" style="3" customWidth="1"/>
    <col min="6" max="6" width="13.5703125" style="3" customWidth="1"/>
    <col min="7" max="7" width="13" style="3" customWidth="1"/>
    <col min="8" max="8" width="2.5703125" style="3" customWidth="1"/>
    <col min="9" max="16384" width="11.42578125" style="3"/>
  </cols>
  <sheetData>
    <row r="1" spans="1:8" ht="15.75" x14ac:dyDescent="0.25">
      <c r="A1" s="228" t="s">
        <v>3</v>
      </c>
      <c r="B1" s="228"/>
      <c r="C1" s="228"/>
      <c r="D1" s="228"/>
      <c r="E1" s="228"/>
      <c r="F1" s="228"/>
      <c r="G1" s="228"/>
      <c r="H1" s="228"/>
    </row>
    <row r="2" spans="1:8" ht="15.75" x14ac:dyDescent="0.25">
      <c r="A2" s="229" t="s">
        <v>4</v>
      </c>
      <c r="B2" s="229"/>
      <c r="C2" s="229"/>
      <c r="D2" s="229"/>
      <c r="E2" s="229"/>
      <c r="F2" s="229"/>
      <c r="G2" s="229"/>
      <c r="H2" s="229"/>
    </row>
    <row r="3" spans="1:8" ht="15.75" x14ac:dyDescent="0.25">
      <c r="A3" s="5"/>
      <c r="B3" s="4"/>
      <c r="C3" s="4"/>
      <c r="D3" s="4"/>
      <c r="E3" s="4"/>
      <c r="F3" s="4"/>
      <c r="G3" s="4"/>
      <c r="H3" s="5"/>
    </row>
    <row r="4" spans="1:8" x14ac:dyDescent="0.25">
      <c r="A4" s="5"/>
      <c r="B4" s="6"/>
      <c r="C4" s="6"/>
      <c r="D4" s="6"/>
      <c r="E4" s="7" t="s">
        <v>5</v>
      </c>
      <c r="F4" s="8" t="s">
        <v>6</v>
      </c>
      <c r="G4" s="8" t="s">
        <v>7</v>
      </c>
      <c r="H4" s="5"/>
    </row>
    <row r="5" spans="1:8" x14ac:dyDescent="0.25">
      <c r="A5" s="5"/>
      <c r="B5" s="9" t="s">
        <v>8</v>
      </c>
      <c r="C5" s="6"/>
      <c r="D5" s="6"/>
      <c r="E5" s="7" t="s">
        <v>9</v>
      </c>
      <c r="F5" s="8" t="s">
        <v>6</v>
      </c>
      <c r="G5" s="8" t="s">
        <v>7</v>
      </c>
      <c r="H5" s="5"/>
    </row>
    <row r="6" spans="1:8" x14ac:dyDescent="0.25">
      <c r="A6" s="5"/>
      <c r="B6" s="9" t="s">
        <v>10</v>
      </c>
      <c r="C6" s="6"/>
      <c r="D6" s="5"/>
      <c r="E6" s="7" t="s">
        <v>11</v>
      </c>
      <c r="F6" s="8" t="s">
        <v>6</v>
      </c>
      <c r="G6" s="8" t="s">
        <v>7</v>
      </c>
      <c r="H6" s="5"/>
    </row>
    <row r="7" spans="1:8" ht="10.5" customHeight="1" x14ac:dyDescent="0.25">
      <c r="A7" s="5"/>
      <c r="B7" s="5"/>
      <c r="C7" s="6"/>
      <c r="D7" s="6"/>
      <c r="E7" s="6"/>
      <c r="F7" s="6"/>
      <c r="G7" s="6"/>
      <c r="H7" s="5"/>
    </row>
    <row r="8" spans="1:8" ht="8.25" customHeight="1" x14ac:dyDescent="0.25">
      <c r="A8" s="5"/>
      <c r="B8" s="6"/>
      <c r="C8" s="6"/>
      <c r="D8" s="6"/>
      <c r="E8" s="6"/>
      <c r="F8" s="6"/>
      <c r="G8" s="6"/>
      <c r="H8" s="5"/>
    </row>
    <row r="9" spans="1:8" x14ac:dyDescent="0.25">
      <c r="A9" s="5"/>
      <c r="B9" s="7" t="s">
        <v>12</v>
      </c>
      <c r="C9" s="10"/>
      <c r="D9" s="222"/>
      <c r="E9" s="222"/>
      <c r="F9" s="222"/>
      <c r="G9" s="222"/>
      <c r="H9" s="5"/>
    </row>
    <row r="10" spans="1:8" ht="3" customHeight="1" x14ac:dyDescent="0.25">
      <c r="A10" s="5"/>
      <c r="B10" s="7"/>
      <c r="C10" s="12"/>
      <c r="D10" s="11"/>
      <c r="E10" s="11"/>
      <c r="F10" s="11"/>
      <c r="G10" s="11"/>
      <c r="H10" s="5"/>
    </row>
    <row r="11" spans="1:8" x14ac:dyDescent="0.25">
      <c r="A11" s="5"/>
      <c r="B11" s="7" t="s">
        <v>13</v>
      </c>
      <c r="C11" s="13" t="str">
        <f>IF(D11=Hoja4!A7,Hoja4!C2,IF(D11=Hoja4!A8,Hoja4!C3,IF(D11=Hoja4!A9,Hoja4!C4,IF(D11=Hoja4!A10,Hoja4!C5,""))))</f>
        <v/>
      </c>
      <c r="D11" s="230"/>
      <c r="E11" s="230"/>
      <c r="F11" s="230"/>
      <c r="G11" s="230"/>
      <c r="H11" s="14"/>
    </row>
    <row r="12" spans="1:8" ht="5.25" customHeight="1" x14ac:dyDescent="0.25">
      <c r="A12" s="5"/>
      <c r="B12" s="7"/>
      <c r="C12" s="15"/>
      <c r="D12" s="16"/>
      <c r="E12" s="16"/>
      <c r="F12" s="16"/>
      <c r="G12" s="16"/>
      <c r="H12" s="14"/>
    </row>
    <row r="13" spans="1:8" ht="15" customHeight="1" x14ac:dyDescent="0.25">
      <c r="A13" s="5"/>
      <c r="B13" s="17" t="s">
        <v>184</v>
      </c>
      <c r="C13" s="225" t="str">
        <f>IF(DATOS!C8="","",DATOS!C8)</f>
        <v/>
      </c>
      <c r="D13" s="225"/>
      <c r="E13" s="225"/>
      <c r="F13" s="225"/>
      <c r="G13" s="225"/>
      <c r="H13" s="14"/>
    </row>
    <row r="14" spans="1:8" ht="4.5" customHeight="1" x14ac:dyDescent="0.25">
      <c r="A14" s="5"/>
      <c r="B14" s="17"/>
      <c r="C14" s="18"/>
      <c r="D14" s="18"/>
      <c r="E14" s="18"/>
      <c r="F14" s="18"/>
      <c r="G14" s="18"/>
      <c r="H14" s="14"/>
    </row>
    <row r="15" spans="1:8" x14ac:dyDescent="0.25">
      <c r="A15" s="5"/>
      <c r="B15" s="19" t="s">
        <v>14</v>
      </c>
      <c r="C15" s="225" t="str">
        <f>IF(DATOS!C17="","",DATOS!C17)</f>
        <v/>
      </c>
      <c r="D15" s="225"/>
      <c r="E15" s="225"/>
      <c r="F15" s="225"/>
      <c r="G15" s="225"/>
      <c r="H15" s="14"/>
    </row>
    <row r="16" spans="1:8" ht="5.25" customHeight="1" x14ac:dyDescent="0.25">
      <c r="A16" s="5"/>
      <c r="B16" s="19"/>
      <c r="C16" s="18"/>
      <c r="D16" s="18"/>
      <c r="E16" s="18"/>
      <c r="F16" s="18"/>
      <c r="G16" s="18"/>
      <c r="H16" s="14"/>
    </row>
    <row r="17" spans="1:8" x14ac:dyDescent="0.25">
      <c r="A17" s="5"/>
      <c r="B17" s="19" t="s">
        <v>15</v>
      </c>
      <c r="C17" s="225" t="str">
        <f>IF(DATOS!C20="","",DATOS!C20)</f>
        <v/>
      </c>
      <c r="D17" s="225"/>
      <c r="E17" s="225"/>
      <c r="F17" s="225"/>
      <c r="G17" s="225"/>
      <c r="H17" s="14"/>
    </row>
    <row r="18" spans="1:8" ht="4.5" customHeight="1" x14ac:dyDescent="0.25">
      <c r="A18" s="5"/>
      <c r="B18" s="19"/>
      <c r="C18" s="20"/>
      <c r="D18" s="20"/>
      <c r="E18" s="20"/>
      <c r="F18" s="20"/>
      <c r="G18" s="20"/>
      <c r="H18" s="14"/>
    </row>
    <row r="19" spans="1:8" x14ac:dyDescent="0.25">
      <c r="A19" s="5"/>
      <c r="B19" s="19" t="s">
        <v>16</v>
      </c>
      <c r="C19" s="225" t="str">
        <f>IF(OR(DATOS!G23="",DATOS!C29=""),"",IF(Hoja4!F19="","",Hoja4!F19))</f>
        <v/>
      </c>
      <c r="D19" s="225"/>
      <c r="E19" s="225"/>
      <c r="F19" s="21"/>
      <c r="G19" s="22"/>
      <c r="H19" s="14"/>
    </row>
    <row r="20" spans="1:8" ht="5.25" customHeight="1" x14ac:dyDescent="0.25">
      <c r="A20" s="5"/>
      <c r="B20" s="19"/>
      <c r="C20" s="23"/>
      <c r="D20" s="23"/>
      <c r="E20" s="23"/>
      <c r="F20" s="23"/>
      <c r="G20" s="23"/>
      <c r="H20" s="14"/>
    </row>
    <row r="21" spans="1:8" x14ac:dyDescent="0.25">
      <c r="A21" s="5"/>
      <c r="B21" s="19" t="s">
        <v>17</v>
      </c>
      <c r="C21" s="225" t="str">
        <f>IF(DATOS!E29="","",DATOS!E29)</f>
        <v/>
      </c>
      <c r="D21" s="225"/>
      <c r="E21" s="225"/>
      <c r="F21" s="225"/>
      <c r="G21" s="225"/>
      <c r="H21" s="14"/>
    </row>
    <row r="22" spans="1:8" ht="3.75" customHeight="1" x14ac:dyDescent="0.25">
      <c r="A22" s="5"/>
      <c r="B22" s="19"/>
      <c r="C22" s="18"/>
      <c r="D22" s="18"/>
      <c r="E22" s="18"/>
      <c r="F22" s="18"/>
      <c r="G22" s="18"/>
      <c r="H22" s="14"/>
    </row>
    <row r="23" spans="1:8" x14ac:dyDescent="0.25">
      <c r="A23" s="5"/>
      <c r="B23" s="19" t="s">
        <v>18</v>
      </c>
      <c r="C23" s="226"/>
      <c r="D23" s="226"/>
      <c r="E23" s="226"/>
      <c r="F23" s="226"/>
      <c r="G23" s="226"/>
      <c r="H23" s="14"/>
    </row>
    <row r="24" spans="1:8" ht="5.25" customHeight="1" x14ac:dyDescent="0.25">
      <c r="A24" s="5"/>
      <c r="B24" s="19"/>
      <c r="C24" s="18"/>
      <c r="D24" s="18"/>
      <c r="E24" s="24"/>
      <c r="F24" s="18"/>
      <c r="G24" s="18"/>
      <c r="H24" s="14"/>
    </row>
    <row r="25" spans="1:8" x14ac:dyDescent="0.25">
      <c r="A25" s="5"/>
      <c r="B25" s="19" t="s">
        <v>19</v>
      </c>
      <c r="C25" s="227" t="str">
        <f>IF(DATOS!C35="","",DATOS!C35)</f>
        <v/>
      </c>
      <c r="D25" s="227"/>
      <c r="E25" s="11" t="str">
        <f>IF(OR(C19="ALTA DIRECCIÓN - ALIMENTACIÓN",C19="FUNCIONARIOS - ALIMENTACIÓN",C19="SERVIDORES - ALIMENTACIÓN"),"","AL")</f>
        <v>AL</v>
      </c>
      <c r="F25" s="227" t="str">
        <f>IF(DATOS!F35="","",DATOS!F35)</f>
        <v/>
      </c>
      <c r="G25" s="227"/>
      <c r="H25" s="14"/>
    </row>
    <row r="26" spans="1:8" ht="5.25" customHeight="1" x14ac:dyDescent="0.25">
      <c r="A26" s="5"/>
      <c r="B26" s="19"/>
      <c r="C26" s="11"/>
      <c r="D26" s="11"/>
      <c r="E26" s="11"/>
      <c r="F26" s="11"/>
      <c r="G26" s="11"/>
      <c r="H26" s="5"/>
    </row>
    <row r="27" spans="1:8" x14ac:dyDescent="0.25">
      <c r="A27" s="5"/>
      <c r="B27" s="19" t="s">
        <v>20</v>
      </c>
      <c r="C27" s="216" t="str">
        <f>IF(DATOS!C32="","",DATOS!C32)</f>
        <v/>
      </c>
      <c r="D27" s="217"/>
      <c r="E27" s="217"/>
      <c r="F27" s="217"/>
      <c r="G27" s="218"/>
      <c r="H27" s="5"/>
    </row>
    <row r="28" spans="1:8" ht="31.5" customHeight="1" x14ac:dyDescent="0.25">
      <c r="A28" s="5"/>
      <c r="B28" s="25"/>
      <c r="C28" s="219"/>
      <c r="D28" s="220"/>
      <c r="E28" s="220"/>
      <c r="F28" s="220"/>
      <c r="G28" s="221"/>
      <c r="H28" s="5"/>
    </row>
    <row r="29" spans="1:8" ht="4.5" customHeight="1" x14ac:dyDescent="0.25">
      <c r="A29" s="5"/>
      <c r="B29" s="25"/>
      <c r="C29" s="25"/>
      <c r="D29" s="222"/>
      <c r="E29" s="222"/>
      <c r="F29" s="222"/>
      <c r="G29" s="222"/>
      <c r="H29" s="5"/>
    </row>
    <row r="30" spans="1:8" ht="13.5" customHeight="1" x14ac:dyDescent="0.25">
      <c r="A30" s="5"/>
      <c r="B30" s="19" t="s">
        <v>21</v>
      </c>
      <c r="C30" s="25"/>
      <c r="D30" s="26" t="s">
        <v>22</v>
      </c>
      <c r="E30" s="27" t="s">
        <v>23</v>
      </c>
      <c r="F30" s="26"/>
      <c r="G30" s="27" t="s">
        <v>24</v>
      </c>
      <c r="H30" s="5"/>
    </row>
    <row r="31" spans="1:8" ht="6" customHeight="1" x14ac:dyDescent="0.25">
      <c r="A31" s="5"/>
      <c r="B31" s="19"/>
      <c r="C31" s="25"/>
      <c r="D31" s="25"/>
      <c r="E31" s="25"/>
      <c r="F31" s="25"/>
      <c r="G31" s="28"/>
      <c r="H31" s="5"/>
    </row>
    <row r="32" spans="1:8" ht="13.5" customHeight="1" x14ac:dyDescent="0.25">
      <c r="A32" s="5"/>
      <c r="B32" s="19"/>
      <c r="C32" s="25"/>
      <c r="D32" s="157" t="str">
        <f>IF(DATOS!C39="","",IF(DATOS!C39="Oficial","","X"))</f>
        <v/>
      </c>
      <c r="E32" s="27" t="s">
        <v>25</v>
      </c>
      <c r="F32" s="157" t="str">
        <f>IF(DATOS!C39="","",IF(DATOS!C39="Particular","","X"))</f>
        <v/>
      </c>
      <c r="G32" s="29" t="s">
        <v>26</v>
      </c>
      <c r="H32" s="5"/>
    </row>
    <row r="33" spans="1:8" ht="6" customHeight="1" x14ac:dyDescent="0.25">
      <c r="A33" s="5"/>
      <c r="B33" s="19"/>
      <c r="C33" s="25"/>
      <c r="D33" s="25"/>
      <c r="E33" s="25"/>
      <c r="F33" s="25"/>
      <c r="G33" s="28"/>
      <c r="H33" s="5"/>
    </row>
    <row r="34" spans="1:8" x14ac:dyDescent="0.25">
      <c r="A34" s="5"/>
      <c r="B34" s="30" t="s">
        <v>27</v>
      </c>
      <c r="C34" s="31"/>
      <c r="D34" s="31"/>
      <c r="E34" s="32" t="s">
        <v>28</v>
      </c>
      <c r="F34" s="32" t="s">
        <v>29</v>
      </c>
      <c r="G34" s="32" t="s">
        <v>30</v>
      </c>
      <c r="H34" s="5"/>
    </row>
    <row r="35" spans="1:8" x14ac:dyDescent="0.25">
      <c r="A35" s="5"/>
      <c r="B35" s="33" t="s">
        <v>31</v>
      </c>
      <c r="C35" s="34"/>
      <c r="D35" s="34"/>
      <c r="E35" s="34"/>
      <c r="F35" s="34"/>
      <c r="G35" s="35"/>
      <c r="H35" s="5"/>
    </row>
    <row r="36" spans="1:8" x14ac:dyDescent="0.25">
      <c r="A36" s="5"/>
      <c r="B36" s="36" t="s">
        <v>32</v>
      </c>
      <c r="C36" s="6"/>
      <c r="D36" s="6"/>
      <c r="E36" s="37" t="str">
        <f>IF(OR(C19="ALTA DIRECCIÓN - ALIMENTACIÓN",C19="FUNCIONARIOS - ALIMENTACIÓN",C19="SERVIDORES - ALIMENTACIÓN"),"1",(IF(OR(F25="",C25=""),"",(F25-C25)+1)))</f>
        <v/>
      </c>
      <c r="F36" s="38" t="str">
        <f>IF(C19="","",IF(E36=1,VLOOKUP(C19,FUENTE_MONTO_TOTAL,3,FALSE),IF(C19="","",VLOOKUP(C19,FUENTE_MONTO,2,FALSE))))</f>
        <v/>
      </c>
      <c r="G36" s="39" t="str">
        <f>IF(OR(F36="",E36=""),"",+E36*F36)</f>
        <v/>
      </c>
      <c r="H36" s="5"/>
    </row>
    <row r="37" spans="1:8" x14ac:dyDescent="0.25">
      <c r="A37" s="5"/>
      <c r="B37" s="30" t="str">
        <f>IF(AND(F32="X",D32=""),"","b) PASAJES")</f>
        <v>b) PASAJES</v>
      </c>
      <c r="C37" s="31"/>
      <c r="D37" s="31"/>
      <c r="E37" s="40"/>
      <c r="F37" s="41"/>
      <c r="G37" s="42"/>
      <c r="H37" s="5"/>
    </row>
    <row r="38" spans="1:8" x14ac:dyDescent="0.25">
      <c r="A38" s="5"/>
      <c r="B38" s="33" t="str">
        <f>IF(AND(F32="X",D32=""),"",IF(D30="x","    TRANSPORTE TERRESTRE (IDA Y REGRESO)",IF(F30="x","    TRANSPORTE AÉREO (IDA Y REGRESO + TUUA)","")))</f>
        <v xml:space="preserve">    TRANSPORTE TERRESTRE (IDA Y REGRESO)</v>
      </c>
      <c r="C38" s="43"/>
      <c r="D38" s="43"/>
      <c r="E38" s="44"/>
      <c r="F38" s="45"/>
      <c r="G38" s="158" t="str">
        <f xml:space="preserve"> IF(OR(DATOS!C39="",DATOS!C39="Oficial"),"",DATOS!F39)</f>
        <v/>
      </c>
      <c r="H38" s="5"/>
    </row>
    <row r="39" spans="1:8" ht="6.75" customHeight="1" x14ac:dyDescent="0.25">
      <c r="A39" s="5"/>
      <c r="B39" s="25"/>
      <c r="C39" s="25"/>
      <c r="D39" s="25"/>
      <c r="E39" s="25"/>
      <c r="F39" s="46"/>
      <c r="G39" s="47"/>
      <c r="H39" s="5"/>
    </row>
    <row r="40" spans="1:8" x14ac:dyDescent="0.25">
      <c r="A40" s="5"/>
      <c r="B40" s="7" t="s">
        <v>33</v>
      </c>
      <c r="C40" s="25"/>
      <c r="D40" s="19"/>
      <c r="E40" s="25"/>
      <c r="F40" s="46"/>
      <c r="G40" s="48" t="str">
        <f>IF(OR(C19="",E36="",G38=""),"",G36+G38)</f>
        <v/>
      </c>
      <c r="H40" s="5"/>
    </row>
    <row r="41" spans="1:8" x14ac:dyDescent="0.25">
      <c r="A41" s="5"/>
      <c r="B41" s="25"/>
      <c r="C41" s="25"/>
      <c r="D41" s="25"/>
      <c r="E41" s="25"/>
      <c r="F41" s="25"/>
      <c r="G41" s="28"/>
      <c r="H41" s="5"/>
    </row>
    <row r="42" spans="1:8" x14ac:dyDescent="0.25">
      <c r="A42" s="5"/>
      <c r="B42" s="25"/>
      <c r="C42" s="25"/>
      <c r="D42" s="25"/>
      <c r="E42" s="25"/>
      <c r="F42" s="25"/>
      <c r="G42" s="28"/>
      <c r="H42" s="5"/>
    </row>
    <row r="43" spans="1:8" x14ac:dyDescent="0.25">
      <c r="A43" s="5"/>
      <c r="B43" s="25"/>
      <c r="C43" s="25"/>
      <c r="D43" s="25"/>
      <c r="E43" s="25"/>
      <c r="F43" s="25"/>
      <c r="G43" s="28"/>
      <c r="H43" s="5"/>
    </row>
    <row r="44" spans="1:8" x14ac:dyDescent="0.25">
      <c r="A44" s="5"/>
      <c r="B44" s="25"/>
      <c r="C44" s="25"/>
      <c r="D44" s="25"/>
      <c r="E44" s="25"/>
      <c r="F44" s="25"/>
      <c r="G44" s="28"/>
      <c r="H44" s="5"/>
    </row>
    <row r="45" spans="1:8" x14ac:dyDescent="0.25">
      <c r="A45" s="5"/>
      <c r="B45" s="25"/>
      <c r="C45" s="25"/>
      <c r="D45" s="25"/>
      <c r="E45" s="25"/>
      <c r="F45" s="25"/>
      <c r="G45" s="28"/>
      <c r="H45" s="5"/>
    </row>
    <row r="46" spans="1:8" x14ac:dyDescent="0.25">
      <c r="A46" s="5"/>
      <c r="B46" s="25"/>
      <c r="C46" s="25"/>
      <c r="D46" s="25"/>
      <c r="E46" s="25"/>
      <c r="F46" s="25"/>
      <c r="G46" s="28"/>
      <c r="H46" s="5"/>
    </row>
    <row r="47" spans="1:8" x14ac:dyDescent="0.25">
      <c r="A47" s="5"/>
      <c r="B47" s="49"/>
      <c r="C47" s="25"/>
      <c r="D47" s="25"/>
      <c r="E47" s="25"/>
      <c r="F47" s="25"/>
      <c r="G47" s="28"/>
      <c r="H47" s="5"/>
    </row>
    <row r="48" spans="1:8" x14ac:dyDescent="0.25">
      <c r="A48" s="5"/>
      <c r="B48" s="50" t="str">
        <f>IF(C13="","",C13)</f>
        <v/>
      </c>
      <c r="C48" s="25"/>
      <c r="D48" s="25"/>
      <c r="E48" s="223" t="s">
        <v>34</v>
      </c>
      <c r="F48" s="223"/>
      <c r="G48" s="223"/>
      <c r="H48" s="5"/>
    </row>
    <row r="49" spans="1:8" x14ac:dyDescent="0.25">
      <c r="A49" s="5"/>
      <c r="B49" s="50" t="s">
        <v>35</v>
      </c>
      <c r="C49" s="25"/>
      <c r="D49" s="25"/>
      <c r="E49" s="25"/>
      <c r="F49" s="6"/>
      <c r="G49" s="28"/>
      <c r="H49" s="5"/>
    </row>
    <row r="50" spans="1:8" x14ac:dyDescent="0.25">
      <c r="A50" s="5"/>
      <c r="B50" s="25"/>
      <c r="C50" s="25"/>
      <c r="D50" s="25"/>
      <c r="E50" s="25"/>
      <c r="F50" s="6"/>
      <c r="G50" s="28"/>
      <c r="H50" s="5"/>
    </row>
    <row r="51" spans="1:8" x14ac:dyDescent="0.25">
      <c r="A51" s="5"/>
      <c r="B51" s="52"/>
      <c r="C51" s="5"/>
      <c r="D51" s="25"/>
      <c r="E51" s="5"/>
      <c r="F51" s="6"/>
      <c r="G51" s="28"/>
      <c r="H51" s="5"/>
    </row>
    <row r="52" spans="1:8" x14ac:dyDescent="0.25">
      <c r="A52" s="5"/>
      <c r="B52" s="25"/>
      <c r="C52" s="25"/>
      <c r="D52" s="25"/>
      <c r="E52" s="25"/>
      <c r="F52" s="25"/>
      <c r="G52" s="28"/>
      <c r="H52" s="5"/>
    </row>
    <row r="53" spans="1:8" ht="24" customHeight="1" x14ac:dyDescent="0.25">
      <c r="A53" s="5"/>
      <c r="B53" s="224" t="s">
        <v>36</v>
      </c>
      <c r="C53" s="224"/>
      <c r="D53" s="224"/>
      <c r="E53" s="224"/>
      <c r="F53" s="224"/>
      <c r="G53" s="224"/>
      <c r="H53" s="5"/>
    </row>
    <row r="54" spans="1:8" ht="29.25" customHeight="1" x14ac:dyDescent="0.25">
      <c r="A54" s="5"/>
      <c r="B54" s="224"/>
      <c r="C54" s="224"/>
      <c r="D54" s="224"/>
      <c r="E54" s="224"/>
      <c r="F54" s="224"/>
      <c r="G54" s="224"/>
      <c r="H54" s="5"/>
    </row>
    <row r="55" spans="1:8" x14ac:dyDescent="0.25">
      <c r="A55" s="5"/>
      <c r="B55" s="53"/>
      <c r="C55" s="53"/>
      <c r="D55" s="53"/>
      <c r="E55" s="53"/>
      <c r="F55" s="53"/>
      <c r="G55" s="53"/>
      <c r="H55" s="5"/>
    </row>
    <row r="56" spans="1:8" ht="31.5" customHeight="1" x14ac:dyDescent="0.25">
      <c r="A56" s="5"/>
      <c r="B56" s="25"/>
      <c r="C56" s="25"/>
      <c r="D56" s="25"/>
      <c r="E56" s="25"/>
      <c r="F56" s="25"/>
      <c r="G56" s="28"/>
      <c r="H56" s="5"/>
    </row>
    <row r="57" spans="1:8" x14ac:dyDescent="0.25">
      <c r="A57" s="5"/>
      <c r="B57" s="25"/>
      <c r="C57" s="25"/>
      <c r="D57" s="223" t="str">
        <f>IF(C13="","",C13)</f>
        <v/>
      </c>
      <c r="E57" s="223"/>
      <c r="F57" s="223"/>
      <c r="G57" s="28"/>
      <c r="H57" s="5"/>
    </row>
    <row r="58" spans="1:8" x14ac:dyDescent="0.25">
      <c r="A58" s="5"/>
      <c r="B58" s="25"/>
      <c r="C58" s="25"/>
      <c r="D58" s="222" t="s">
        <v>37</v>
      </c>
      <c r="E58" s="222"/>
      <c r="F58" s="222"/>
      <c r="G58" s="28"/>
      <c r="H58" s="5"/>
    </row>
    <row r="59" spans="1:8" x14ac:dyDescent="0.25">
      <c r="A59" s="5"/>
      <c r="B59" s="25"/>
      <c r="C59" s="25"/>
      <c r="D59" s="25" t="s">
        <v>38</v>
      </c>
      <c r="E59" s="50" t="str">
        <f>IF(DATOS!C11="","",CONCATENATE("     ",DATOS!C11))</f>
        <v/>
      </c>
      <c r="F59" s="25"/>
      <c r="G59" s="28"/>
      <c r="H59" s="5"/>
    </row>
    <row r="60" spans="1:8" x14ac:dyDescent="0.25">
      <c r="A60" s="5"/>
      <c r="B60" s="25"/>
      <c r="C60" s="25"/>
      <c r="D60" s="25"/>
      <c r="E60" s="25"/>
      <c r="F60" s="25"/>
      <c r="G60" s="54"/>
      <c r="H60" s="5"/>
    </row>
    <row r="61" spans="1:8" x14ac:dyDescent="0.25">
      <c r="A61" s="5"/>
      <c r="B61" s="25"/>
      <c r="C61" s="25"/>
      <c r="D61" s="55"/>
      <c r="E61" s="214"/>
      <c r="F61" s="214"/>
      <c r="G61" s="54"/>
      <c r="H61" s="5"/>
    </row>
    <row r="62" spans="1:8" ht="48" customHeight="1" x14ac:dyDescent="0.25">
      <c r="A62" s="5"/>
      <c r="B62" s="25"/>
      <c r="C62" s="25"/>
      <c r="D62" s="25"/>
      <c r="E62" s="56" t="s">
        <v>39</v>
      </c>
      <c r="F62" s="215">
        <f ca="1">TODAY()</f>
        <v>41456</v>
      </c>
      <c r="G62" s="215"/>
      <c r="H62" s="5"/>
    </row>
    <row r="63" spans="1:8" x14ac:dyDescent="0.25">
      <c r="A63" s="5"/>
      <c r="B63" s="25"/>
      <c r="C63" s="25"/>
      <c r="D63" s="25"/>
      <c r="E63" s="25"/>
      <c r="F63" s="25"/>
      <c r="G63" s="54"/>
      <c r="H63" s="5"/>
    </row>
    <row r="64" spans="1:8" x14ac:dyDescent="0.25">
      <c r="A64" s="5"/>
      <c r="B64" s="51" t="s">
        <v>2</v>
      </c>
      <c r="C64" s="25"/>
      <c r="D64" s="25"/>
      <c r="E64" s="25"/>
      <c r="F64" s="25"/>
      <c r="G64" s="54"/>
      <c r="H64" s="5"/>
    </row>
    <row r="65" spans="1:8" ht="18" customHeight="1" x14ac:dyDescent="0.25">
      <c r="A65" s="5"/>
      <c r="B65" s="5"/>
      <c r="C65" s="5"/>
      <c r="D65" s="5"/>
      <c r="E65" s="5"/>
      <c r="F65" s="5"/>
      <c r="G65" s="5"/>
      <c r="H65" s="5"/>
    </row>
    <row r="66" spans="1:8" ht="10.5" customHeight="1" x14ac:dyDescent="0.25">
      <c r="A66" s="14"/>
      <c r="B66" s="14"/>
      <c r="C66" s="14"/>
      <c r="D66" s="14"/>
      <c r="E66" s="14"/>
      <c r="F66" s="14"/>
      <c r="G66" s="14"/>
      <c r="H66" s="14"/>
    </row>
    <row r="67" spans="1:8" x14ac:dyDescent="0.25">
      <c r="A67" s="5"/>
      <c r="B67" s="5"/>
      <c r="C67" s="5"/>
      <c r="D67" s="5"/>
      <c r="E67" s="5"/>
      <c r="F67" s="5"/>
      <c r="G67" s="5"/>
      <c r="H67" s="5"/>
    </row>
  </sheetData>
  <sheetProtection password="CA25" sheet="1" objects="1" scenarios="1" selectLockedCells="1"/>
  <mergeCells count="20">
    <mergeCell ref="C15:G15"/>
    <mergeCell ref="A1:H1"/>
    <mergeCell ref="A2:H2"/>
    <mergeCell ref="D9:G9"/>
    <mergeCell ref="D11:G11"/>
    <mergeCell ref="C13:G13"/>
    <mergeCell ref="C17:G17"/>
    <mergeCell ref="C19:E19"/>
    <mergeCell ref="C21:G21"/>
    <mergeCell ref="C23:G23"/>
    <mergeCell ref="C25:D25"/>
    <mergeCell ref="F25:G25"/>
    <mergeCell ref="E61:F61"/>
    <mergeCell ref="F62:G62"/>
    <mergeCell ref="C27:G28"/>
    <mergeCell ref="D29:G29"/>
    <mergeCell ref="E48:G48"/>
    <mergeCell ref="B53:G54"/>
    <mergeCell ref="D57:F57"/>
    <mergeCell ref="D58:F58"/>
  </mergeCells>
  <dataValidations count="3">
    <dataValidation type="date" allowBlank="1" showErrorMessage="1" errorTitle="ERROR" error="Ingrese una fecha válida" sqref="C25:D25 F25:G25">
      <formula1>40909</formula1>
      <formula2>55153</formula2>
    </dataValidation>
    <dataValidation type="list" allowBlank="1" showErrorMessage="1" errorTitle="ERROR" error="Fuente de Financiamiento Invalida." sqref="D11:G11">
      <formula1>FUENTE</formula1>
      <formula2>0</formula2>
    </dataValidation>
    <dataValidation allowBlank="1" showErrorMessage="1" errorTitle="ERROR" error="Debes ingresar un nivel válido" sqref="C19:E19"/>
  </dataValidations>
  <pageMargins left="0.70833333333333337" right="0.70833333333333337" top="0.63402777777777775" bottom="0.74791666666666667" header="0.51180555555555551" footer="0.51180555555555551"/>
  <pageSetup scale="74" firstPageNumber="0" orientation="portrait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J70"/>
  <sheetViews>
    <sheetView showGridLines="0" tabSelected="1" zoomScale="103" zoomScaleNormal="103" zoomScaleSheetLayoutView="100" workbookViewId="0">
      <selection activeCell="C14" sqref="C14:D14"/>
    </sheetView>
  </sheetViews>
  <sheetFormatPr baseColWidth="10" defaultColWidth="11.5703125" defaultRowHeight="12.75" x14ac:dyDescent="0.2"/>
  <cols>
    <col min="1" max="1" width="3.140625" style="57" customWidth="1"/>
    <col min="2" max="2" width="3.85546875" style="57" customWidth="1"/>
    <col min="3" max="3" width="11" style="57" customWidth="1"/>
    <col min="4" max="4" width="14.42578125" style="57" customWidth="1"/>
    <col min="5" max="5" width="9.7109375" style="57" customWidth="1"/>
    <col min="6" max="6" width="10.5703125" style="57" customWidth="1"/>
    <col min="7" max="7" width="38.7109375" style="57" customWidth="1"/>
    <col min="8" max="8" width="12.7109375" style="57" customWidth="1"/>
    <col min="9" max="9" width="15.85546875" style="57" customWidth="1"/>
    <col min="10" max="10" width="2.42578125" style="57" customWidth="1"/>
    <col min="11" max="11" width="1.85546875" style="58" customWidth="1"/>
    <col min="12" max="16384" width="11.5703125" style="58"/>
  </cols>
  <sheetData>
    <row r="1" spans="1:10" x14ac:dyDescent="0.2">
      <c r="A1" s="59"/>
      <c r="B1" s="60"/>
      <c r="C1" s="59"/>
      <c r="D1" s="59"/>
      <c r="E1" s="59"/>
      <c r="F1" s="59"/>
      <c r="G1" s="61" t="s">
        <v>40</v>
      </c>
      <c r="H1" s="61"/>
      <c r="I1" s="62">
        <f ca="1">TODAY()</f>
        <v>41456</v>
      </c>
      <c r="J1" s="62"/>
    </row>
    <row r="2" spans="1:10" x14ac:dyDescent="0.2">
      <c r="A2" s="59"/>
      <c r="B2" s="63"/>
      <c r="C2" s="64" t="s">
        <v>41</v>
      </c>
      <c r="D2" s="59"/>
      <c r="E2" s="59"/>
      <c r="F2" s="59"/>
      <c r="G2" s="65"/>
      <c r="H2" s="65"/>
      <c r="I2" s="59"/>
      <c r="J2" s="59"/>
    </row>
    <row r="3" spans="1:10" x14ac:dyDescent="0.2">
      <c r="A3" s="59"/>
      <c r="B3" s="63"/>
      <c r="C3" s="63" t="s">
        <v>42</v>
      </c>
      <c r="D3" s="59"/>
      <c r="E3" s="59"/>
      <c r="F3" s="59"/>
      <c r="G3" s="59"/>
      <c r="H3" s="59"/>
      <c r="I3" s="59"/>
      <c r="J3" s="59"/>
    </row>
    <row r="4" spans="1:10" ht="23.1" customHeight="1" x14ac:dyDescent="0.2">
      <c r="A4" s="235" t="s">
        <v>43</v>
      </c>
      <c r="B4" s="235"/>
      <c r="C4" s="235"/>
      <c r="D4" s="235"/>
      <c r="E4" s="235"/>
      <c r="F4" s="235"/>
      <c r="G4" s="235"/>
      <c r="H4" s="235"/>
      <c r="I4" s="235"/>
      <c r="J4" s="150"/>
    </row>
    <row r="5" spans="1:10" ht="17.100000000000001" customHeight="1" x14ac:dyDescent="0.2">
      <c r="A5" s="236" t="s">
        <v>44</v>
      </c>
      <c r="B5" s="236"/>
      <c r="C5" s="236"/>
      <c r="D5" s="236"/>
      <c r="E5" s="236"/>
      <c r="F5" s="236"/>
      <c r="G5" s="236"/>
      <c r="H5" s="236"/>
      <c r="I5" s="236"/>
      <c r="J5" s="151"/>
    </row>
    <row r="6" spans="1:10" ht="6.75" customHeight="1" x14ac:dyDescent="0.2">
      <c r="A6" s="59"/>
      <c r="B6" s="59"/>
      <c r="C6" s="59"/>
      <c r="D6" s="66"/>
      <c r="E6" s="66"/>
      <c r="F6" s="66"/>
      <c r="G6" s="66"/>
      <c r="H6" s="66"/>
      <c r="I6" s="59"/>
      <c r="J6" s="59"/>
    </row>
    <row r="7" spans="1:10" ht="15" customHeight="1" x14ac:dyDescent="0.2">
      <c r="A7" s="59"/>
      <c r="B7" s="67" t="s">
        <v>45</v>
      </c>
      <c r="C7" s="59"/>
      <c r="D7" s="59"/>
      <c r="E7" s="152" t="str">
        <f>IF(F7="","",VLOOKUP(F7,EJECUTORAS_CODIGO,2,FALSE))</f>
        <v/>
      </c>
      <c r="F7" s="237" t="str">
        <f>IF(DATOS!C17="","",DATOS!C17)</f>
        <v/>
      </c>
      <c r="G7" s="237"/>
      <c r="H7" s="153"/>
      <c r="I7" s="59"/>
      <c r="J7" s="59"/>
    </row>
    <row r="8" spans="1:10" ht="3.75" customHeight="1" x14ac:dyDescent="0.2">
      <c r="A8" s="59"/>
      <c r="B8" s="67"/>
      <c r="C8" s="59"/>
      <c r="D8" s="59"/>
      <c r="E8" s="68"/>
      <c r="F8" s="68"/>
      <c r="G8" s="68"/>
      <c r="H8" s="68"/>
      <c r="I8" s="59"/>
      <c r="J8" s="59"/>
    </row>
    <row r="9" spans="1:10" ht="11.25" customHeight="1" x14ac:dyDescent="0.2">
      <c r="A9" s="59"/>
      <c r="B9" s="67" t="s">
        <v>46</v>
      </c>
      <c r="C9" s="59"/>
      <c r="D9" s="59"/>
      <c r="E9" s="68" t="str">
        <f>IF(F7="","",VLOOKUP(F7,EJECUTORAS_CODIGO,3,FALSE))</f>
        <v/>
      </c>
      <c r="F9" s="69"/>
      <c r="G9" s="69"/>
      <c r="H9" s="69"/>
      <c r="I9" s="59"/>
      <c r="J9" s="59"/>
    </row>
    <row r="10" spans="1:10" ht="9" customHeight="1" x14ac:dyDescent="0.2">
      <c r="A10" s="59"/>
      <c r="B10" s="70"/>
      <c r="C10" s="59"/>
      <c r="D10" s="59"/>
      <c r="E10" s="59"/>
      <c r="F10" s="59"/>
      <c r="G10" s="59"/>
      <c r="H10" s="59"/>
      <c r="I10" s="59"/>
      <c r="J10" s="59"/>
    </row>
    <row r="11" spans="1:10" ht="18.600000000000001" customHeight="1" x14ac:dyDescent="0.2">
      <c r="A11" s="59"/>
      <c r="B11" s="71" t="s">
        <v>47</v>
      </c>
      <c r="C11" s="64" t="s">
        <v>48</v>
      </c>
      <c r="D11" s="59"/>
      <c r="E11" s="59"/>
      <c r="F11" s="59"/>
      <c r="G11" s="59"/>
      <c r="H11" s="59"/>
      <c r="I11" s="59"/>
      <c r="J11" s="59"/>
    </row>
    <row r="12" spans="1:10" ht="13.5" customHeight="1" x14ac:dyDescent="0.2">
      <c r="A12" s="59"/>
      <c r="B12" s="72"/>
      <c r="C12" s="237" t="str">
        <f>IF(DATOS!C8="","",DATOS!C8)</f>
        <v/>
      </c>
      <c r="D12" s="237"/>
      <c r="E12" s="237"/>
      <c r="F12" s="237"/>
      <c r="G12" s="237"/>
      <c r="H12" s="85"/>
      <c r="I12" s="59"/>
      <c r="J12" s="59"/>
    </row>
    <row r="13" spans="1:10" ht="20.100000000000001" customHeight="1" x14ac:dyDescent="0.2">
      <c r="A13" s="59"/>
      <c r="B13" s="71" t="s">
        <v>49</v>
      </c>
      <c r="C13" s="64" t="s">
        <v>50</v>
      </c>
      <c r="D13" s="59"/>
      <c r="E13" s="59"/>
      <c r="F13" s="59"/>
      <c r="G13" s="64" t="s">
        <v>51</v>
      </c>
      <c r="H13" s="64"/>
      <c r="I13" s="59"/>
      <c r="J13" s="59"/>
    </row>
    <row r="14" spans="1:10" ht="13.5" customHeight="1" x14ac:dyDescent="0.2">
      <c r="A14" s="59"/>
      <c r="B14" s="72"/>
      <c r="C14" s="238"/>
      <c r="D14" s="238"/>
      <c r="E14" s="59"/>
      <c r="F14" s="59"/>
      <c r="G14" s="73"/>
      <c r="H14" s="165"/>
      <c r="I14" s="59"/>
      <c r="J14" s="59"/>
    </row>
    <row r="15" spans="1:10" ht="19.350000000000001" customHeight="1" x14ac:dyDescent="0.2">
      <c r="A15" s="59"/>
      <c r="B15" s="71" t="s">
        <v>52</v>
      </c>
      <c r="C15" s="64" t="s">
        <v>53</v>
      </c>
      <c r="D15" s="59"/>
      <c r="E15" s="59"/>
      <c r="F15" s="59"/>
      <c r="G15" s="59"/>
      <c r="H15" s="59"/>
      <c r="I15" s="59"/>
      <c r="J15" s="59"/>
    </row>
    <row r="16" spans="1:10" ht="13.5" customHeight="1" x14ac:dyDescent="0.2">
      <c r="A16" s="59"/>
      <c r="B16" s="72"/>
      <c r="C16" s="238"/>
      <c r="D16" s="238"/>
      <c r="E16" s="59"/>
      <c r="F16" s="59"/>
      <c r="G16" s="59"/>
      <c r="H16" s="59"/>
      <c r="I16" s="59"/>
      <c r="J16" s="59"/>
    </row>
    <row r="17" spans="1:10" ht="17.100000000000001" customHeight="1" x14ac:dyDescent="0.2">
      <c r="A17" s="59"/>
      <c r="B17" s="71" t="s">
        <v>54</v>
      </c>
      <c r="C17" s="64" t="s">
        <v>55</v>
      </c>
      <c r="D17" s="59"/>
      <c r="E17" s="59"/>
      <c r="F17" s="59"/>
      <c r="G17" s="59"/>
      <c r="H17" s="59"/>
      <c r="I17" s="59"/>
      <c r="J17" s="59"/>
    </row>
    <row r="18" spans="1:10" ht="41.25" customHeight="1" x14ac:dyDescent="0.2">
      <c r="A18" s="59"/>
      <c r="B18" s="72"/>
      <c r="C18" s="239" t="str">
        <f>IF(OR(DATOS!C29:I29="",DATOS!C32:I32=""),"",CONCATENATE("Comisión de servicios a ",DATOS!E29," para ",DATOS!C32:I32))</f>
        <v/>
      </c>
      <c r="D18" s="239"/>
      <c r="E18" s="239"/>
      <c r="F18" s="239"/>
      <c r="G18" s="239"/>
      <c r="H18" s="239"/>
      <c r="I18" s="239"/>
      <c r="J18" s="163"/>
    </row>
    <row r="19" spans="1:10" ht="14.85" customHeight="1" x14ac:dyDescent="0.2">
      <c r="A19" s="59"/>
      <c r="B19" s="71" t="s">
        <v>56</v>
      </c>
      <c r="C19" s="64" t="s">
        <v>57</v>
      </c>
      <c r="D19" s="59"/>
      <c r="E19" s="64" t="s">
        <v>58</v>
      </c>
      <c r="F19" s="64"/>
      <c r="G19" s="74" t="s">
        <v>59</v>
      </c>
      <c r="H19" s="74"/>
      <c r="I19" s="59"/>
      <c r="J19" s="59"/>
    </row>
    <row r="20" spans="1:10" ht="14.25" customHeight="1" x14ac:dyDescent="0.2">
      <c r="A20" s="59"/>
      <c r="B20" s="70"/>
      <c r="C20" s="240" t="str">
        <f>IF(DATOS!C35="","",DATOS!C35)</f>
        <v/>
      </c>
      <c r="D20" s="240"/>
      <c r="E20" s="240" t="str">
        <f>IF(DATOS!F35="","",DATOS!F35)</f>
        <v/>
      </c>
      <c r="F20" s="240"/>
      <c r="G20" s="152" t="str">
        <f>IF(OR(E20="",C20=""),"",(E20-C20)+1)</f>
        <v/>
      </c>
      <c r="H20" s="68"/>
      <c r="I20" s="59"/>
      <c r="J20" s="59"/>
    </row>
    <row r="21" spans="1:10" ht="9" customHeight="1" x14ac:dyDescent="0.2">
      <c r="A21" s="59"/>
      <c r="B21" s="59"/>
      <c r="C21" s="59"/>
      <c r="D21" s="59"/>
      <c r="E21" s="59"/>
      <c r="F21" s="59"/>
      <c r="G21" s="59"/>
      <c r="H21" s="59"/>
      <c r="I21" s="59"/>
      <c r="J21" s="59"/>
    </row>
    <row r="22" spans="1:10" ht="19.350000000000001" customHeight="1" thickBot="1" x14ac:dyDescent="0.25">
      <c r="A22" s="241" t="s">
        <v>60</v>
      </c>
      <c r="B22" s="241"/>
      <c r="C22" s="241"/>
      <c r="D22" s="241"/>
      <c r="E22" s="241"/>
      <c r="F22" s="241"/>
      <c r="G22" s="241"/>
      <c r="H22" s="241"/>
      <c r="I22" s="241"/>
      <c r="J22" s="149"/>
    </row>
    <row r="23" spans="1:10" ht="21.4" customHeight="1" thickBot="1" x14ac:dyDescent="0.25">
      <c r="A23" s="59"/>
      <c r="B23" s="59"/>
      <c r="C23" s="137" t="s">
        <v>61</v>
      </c>
      <c r="D23" s="138" t="s">
        <v>62</v>
      </c>
      <c r="E23" s="242" t="s">
        <v>63</v>
      </c>
      <c r="F23" s="242"/>
      <c r="G23" s="138" t="s">
        <v>64</v>
      </c>
      <c r="H23" s="139" t="s">
        <v>175</v>
      </c>
      <c r="I23" s="140" t="s">
        <v>65</v>
      </c>
      <c r="J23" s="149"/>
    </row>
    <row r="24" spans="1:10" ht="17.25" customHeight="1" x14ac:dyDescent="0.2">
      <c r="A24" s="59"/>
      <c r="B24" s="59"/>
      <c r="C24" s="141"/>
      <c r="D24" s="134"/>
      <c r="E24" s="234"/>
      <c r="F24" s="234"/>
      <c r="G24" s="135"/>
      <c r="H24" s="136"/>
      <c r="I24" s="142"/>
      <c r="J24" s="164"/>
    </row>
    <row r="25" spans="1:10" ht="17.25" customHeight="1" x14ac:dyDescent="0.2">
      <c r="A25" s="59"/>
      <c r="B25" s="59"/>
      <c r="C25" s="141"/>
      <c r="D25" s="75"/>
      <c r="E25" s="233"/>
      <c r="F25" s="233"/>
      <c r="G25" s="131"/>
      <c r="H25" s="133"/>
      <c r="I25" s="143"/>
      <c r="J25" s="164"/>
    </row>
    <row r="26" spans="1:10" ht="17.25" customHeight="1" x14ac:dyDescent="0.2">
      <c r="A26" s="59"/>
      <c r="B26" s="59"/>
      <c r="C26" s="141"/>
      <c r="D26" s="75"/>
      <c r="E26" s="233"/>
      <c r="F26" s="233"/>
      <c r="G26" s="131"/>
      <c r="H26" s="133"/>
      <c r="I26" s="143"/>
      <c r="J26" s="164"/>
    </row>
    <row r="27" spans="1:10" ht="17.25" customHeight="1" x14ac:dyDescent="0.2">
      <c r="A27" s="59"/>
      <c r="B27" s="59"/>
      <c r="C27" s="141"/>
      <c r="D27" s="75"/>
      <c r="E27" s="233"/>
      <c r="F27" s="233"/>
      <c r="G27" s="131"/>
      <c r="H27" s="133"/>
      <c r="I27" s="143"/>
      <c r="J27" s="164"/>
    </row>
    <row r="28" spans="1:10" ht="17.25" customHeight="1" x14ac:dyDescent="0.2">
      <c r="A28" s="59"/>
      <c r="B28" s="59"/>
      <c r="C28" s="141"/>
      <c r="D28" s="75"/>
      <c r="E28" s="233"/>
      <c r="F28" s="233"/>
      <c r="G28" s="131"/>
      <c r="H28" s="133"/>
      <c r="I28" s="143"/>
      <c r="J28" s="164"/>
    </row>
    <row r="29" spans="1:10" ht="17.25" customHeight="1" x14ac:dyDescent="0.2">
      <c r="A29" s="59"/>
      <c r="B29" s="59"/>
      <c r="C29" s="141"/>
      <c r="D29" s="75"/>
      <c r="E29" s="233"/>
      <c r="F29" s="233"/>
      <c r="G29" s="131"/>
      <c r="H29" s="133"/>
      <c r="I29" s="143"/>
      <c r="J29" s="164"/>
    </row>
    <row r="30" spans="1:10" ht="17.25" customHeight="1" x14ac:dyDescent="0.2">
      <c r="A30" s="59"/>
      <c r="B30" s="59"/>
      <c r="C30" s="141"/>
      <c r="D30" s="75"/>
      <c r="E30" s="233"/>
      <c r="F30" s="233"/>
      <c r="G30" s="131"/>
      <c r="H30" s="133"/>
      <c r="I30" s="143"/>
      <c r="J30" s="164"/>
    </row>
    <row r="31" spans="1:10" ht="17.25" customHeight="1" x14ac:dyDescent="0.2">
      <c r="A31" s="59"/>
      <c r="B31" s="59"/>
      <c r="C31" s="141"/>
      <c r="D31" s="75"/>
      <c r="E31" s="233"/>
      <c r="F31" s="233"/>
      <c r="G31" s="131"/>
      <c r="H31" s="133"/>
      <c r="I31" s="143"/>
      <c r="J31" s="164"/>
    </row>
    <row r="32" spans="1:10" ht="17.25" customHeight="1" x14ac:dyDescent="0.2">
      <c r="A32" s="59"/>
      <c r="B32" s="59"/>
      <c r="C32" s="141"/>
      <c r="D32" s="75"/>
      <c r="E32" s="233"/>
      <c r="F32" s="233"/>
      <c r="G32" s="131"/>
      <c r="H32" s="133"/>
      <c r="I32" s="143"/>
      <c r="J32" s="164"/>
    </row>
    <row r="33" spans="1:10" ht="17.25" customHeight="1" x14ac:dyDescent="0.2">
      <c r="A33" s="59"/>
      <c r="B33" s="59"/>
      <c r="C33" s="141"/>
      <c r="D33" s="75"/>
      <c r="E33" s="233"/>
      <c r="F33" s="233"/>
      <c r="G33" s="131"/>
      <c r="H33" s="133"/>
      <c r="I33" s="143"/>
      <c r="J33" s="164"/>
    </row>
    <row r="34" spans="1:10" ht="17.25" customHeight="1" x14ac:dyDescent="0.2">
      <c r="A34" s="59"/>
      <c r="B34" s="59"/>
      <c r="C34" s="141"/>
      <c r="D34" s="75"/>
      <c r="E34" s="233"/>
      <c r="F34" s="233"/>
      <c r="G34" s="131"/>
      <c r="H34" s="133"/>
      <c r="I34" s="143"/>
      <c r="J34" s="164"/>
    </row>
    <row r="35" spans="1:10" ht="17.25" customHeight="1" x14ac:dyDescent="0.2">
      <c r="A35" s="59"/>
      <c r="B35" s="59"/>
      <c r="C35" s="141"/>
      <c r="D35" s="75"/>
      <c r="E35" s="233"/>
      <c r="F35" s="233"/>
      <c r="G35" s="131"/>
      <c r="H35" s="133"/>
      <c r="I35" s="143"/>
      <c r="J35" s="164"/>
    </row>
    <row r="36" spans="1:10" ht="17.25" customHeight="1" x14ac:dyDescent="0.2">
      <c r="A36" s="59"/>
      <c r="B36" s="59"/>
      <c r="C36" s="141"/>
      <c r="D36" s="75"/>
      <c r="E36" s="233"/>
      <c r="F36" s="233"/>
      <c r="G36" s="131"/>
      <c r="H36" s="133"/>
      <c r="I36" s="143"/>
      <c r="J36" s="164"/>
    </row>
    <row r="37" spans="1:10" ht="17.25" customHeight="1" x14ac:dyDescent="0.2">
      <c r="A37" s="59"/>
      <c r="B37" s="59"/>
      <c r="C37" s="141"/>
      <c r="D37" s="75"/>
      <c r="E37" s="233"/>
      <c r="F37" s="233"/>
      <c r="G37" s="131"/>
      <c r="H37" s="133"/>
      <c r="I37" s="143"/>
      <c r="J37" s="164"/>
    </row>
    <row r="38" spans="1:10" ht="17.25" customHeight="1" x14ac:dyDescent="0.2">
      <c r="A38" s="59"/>
      <c r="B38" s="59"/>
      <c r="C38" s="141"/>
      <c r="D38" s="75"/>
      <c r="E38" s="233"/>
      <c r="F38" s="233"/>
      <c r="G38" s="131"/>
      <c r="H38" s="133"/>
      <c r="I38" s="143"/>
      <c r="J38" s="164"/>
    </row>
    <row r="39" spans="1:10" ht="17.25" customHeight="1" x14ac:dyDescent="0.2">
      <c r="A39" s="59"/>
      <c r="B39" s="59"/>
      <c r="C39" s="141"/>
      <c r="D39" s="75"/>
      <c r="E39" s="233"/>
      <c r="F39" s="233"/>
      <c r="G39" s="131"/>
      <c r="H39" s="133"/>
      <c r="I39" s="143"/>
      <c r="J39" s="164"/>
    </row>
    <row r="40" spans="1:10" ht="17.25" customHeight="1" x14ac:dyDescent="0.2">
      <c r="A40" s="59"/>
      <c r="B40" s="59"/>
      <c r="C40" s="141"/>
      <c r="D40" s="75"/>
      <c r="E40" s="233"/>
      <c r="F40" s="233"/>
      <c r="G40" s="131"/>
      <c r="H40" s="133"/>
      <c r="I40" s="143"/>
      <c r="J40" s="164"/>
    </row>
    <row r="41" spans="1:10" ht="17.25" customHeight="1" x14ac:dyDescent="0.2">
      <c r="A41" s="59"/>
      <c r="B41" s="59"/>
      <c r="C41" s="141"/>
      <c r="D41" s="75"/>
      <c r="E41" s="233"/>
      <c r="F41" s="233"/>
      <c r="G41" s="131"/>
      <c r="H41" s="133"/>
      <c r="I41" s="143"/>
      <c r="J41" s="164"/>
    </row>
    <row r="42" spans="1:10" ht="17.25" customHeight="1" x14ac:dyDescent="0.2">
      <c r="A42" s="59"/>
      <c r="B42" s="59"/>
      <c r="C42" s="141"/>
      <c r="D42" s="75"/>
      <c r="E42" s="233"/>
      <c r="F42" s="233"/>
      <c r="G42" s="131"/>
      <c r="H42" s="133"/>
      <c r="I42" s="143"/>
      <c r="J42" s="164"/>
    </row>
    <row r="43" spans="1:10" ht="17.25" customHeight="1" thickBot="1" x14ac:dyDescent="0.25">
      <c r="A43" s="59"/>
      <c r="B43" s="59"/>
      <c r="C43" s="144"/>
      <c r="D43" s="145"/>
      <c r="E43" s="231"/>
      <c r="F43" s="231"/>
      <c r="G43" s="146"/>
      <c r="H43" s="147"/>
      <c r="I43" s="148"/>
      <c r="J43" s="164"/>
    </row>
    <row r="44" spans="1:10" ht="6" customHeight="1" x14ac:dyDescent="0.2">
      <c r="A44" s="59"/>
      <c r="B44" s="59"/>
      <c r="C44" s="59"/>
      <c r="D44" s="59"/>
      <c r="E44" s="59"/>
      <c r="F44" s="59"/>
      <c r="G44" s="59"/>
      <c r="H44" s="59"/>
      <c r="I44" s="59"/>
      <c r="J44" s="59"/>
    </row>
    <row r="45" spans="1:10" ht="16.5" customHeight="1" x14ac:dyDescent="0.2">
      <c r="A45" s="59"/>
      <c r="B45" s="59"/>
      <c r="C45" s="64" t="s">
        <v>66</v>
      </c>
      <c r="D45" s="64"/>
      <c r="E45" s="59"/>
      <c r="F45" s="59"/>
      <c r="G45" s="59"/>
      <c r="H45" s="59"/>
      <c r="I45" s="76">
        <f>Hoja4!C46</f>
        <v>0</v>
      </c>
      <c r="J45" s="154"/>
    </row>
    <row r="46" spans="1:10" ht="3" customHeight="1" x14ac:dyDescent="0.2">
      <c r="A46" s="59"/>
      <c r="B46" s="59"/>
      <c r="C46" s="59"/>
      <c r="D46" s="59"/>
      <c r="E46" s="59"/>
      <c r="F46" s="59"/>
      <c r="G46" s="59"/>
      <c r="H46" s="59"/>
      <c r="I46" s="59"/>
      <c r="J46" s="59"/>
    </row>
    <row r="47" spans="1:10" ht="16.5" customHeight="1" x14ac:dyDescent="0.2">
      <c r="A47" s="59"/>
      <c r="B47" s="59"/>
      <c r="C47" s="64" t="s">
        <v>67</v>
      </c>
      <c r="D47" s="59"/>
      <c r="E47" s="59"/>
      <c r="F47" s="59"/>
      <c r="G47" s="59"/>
      <c r="H47" s="59"/>
      <c r="I47" s="76">
        <f>SUM(I24:I43)-I45</f>
        <v>0</v>
      </c>
      <c r="J47" s="154"/>
    </row>
    <row r="48" spans="1:10" ht="2.25" customHeight="1" x14ac:dyDescent="0.2">
      <c r="A48" s="59"/>
      <c r="B48" s="59"/>
      <c r="C48" s="59"/>
      <c r="D48" s="59"/>
      <c r="E48" s="59"/>
      <c r="F48" s="59"/>
      <c r="G48" s="59"/>
      <c r="H48" s="59"/>
      <c r="I48" s="59"/>
      <c r="J48" s="59"/>
    </row>
    <row r="49" spans="1:10" ht="16.5" customHeight="1" x14ac:dyDescent="0.2">
      <c r="A49" s="59"/>
      <c r="B49" s="59"/>
      <c r="C49" s="64" t="s">
        <v>68</v>
      </c>
      <c r="D49" s="59"/>
      <c r="E49" s="59"/>
      <c r="F49" s="59"/>
      <c r="G49" s="59"/>
      <c r="H49" s="59"/>
      <c r="I49" s="76">
        <f>'F 03'!I34</f>
        <v>0</v>
      </c>
      <c r="J49" s="154"/>
    </row>
    <row r="50" spans="1:10" ht="3.75" customHeight="1" x14ac:dyDescent="0.2">
      <c r="A50" s="59"/>
      <c r="B50" s="59"/>
      <c r="C50" s="59"/>
      <c r="D50" s="59"/>
      <c r="E50" s="59"/>
      <c r="F50" s="59"/>
      <c r="G50" s="59"/>
      <c r="H50" s="59"/>
      <c r="I50" s="59"/>
      <c r="J50" s="59"/>
    </row>
    <row r="51" spans="1:10" ht="17.25" customHeight="1" x14ac:dyDescent="0.2">
      <c r="A51" s="59"/>
      <c r="B51" s="59"/>
      <c r="C51" s="64" t="s">
        <v>69</v>
      </c>
      <c r="D51" s="59"/>
      <c r="E51" s="59"/>
      <c r="F51" s="59"/>
      <c r="G51" s="59"/>
      <c r="H51" s="59"/>
      <c r="I51" s="77">
        <f>I45+I47+I49</f>
        <v>0</v>
      </c>
      <c r="J51" s="155"/>
    </row>
    <row r="52" spans="1:10" ht="3.75" customHeight="1" x14ac:dyDescent="0.2">
      <c r="A52" s="59"/>
      <c r="B52" s="59"/>
      <c r="C52" s="59"/>
      <c r="D52" s="59"/>
      <c r="E52" s="59"/>
      <c r="F52" s="59"/>
      <c r="G52" s="59"/>
      <c r="H52" s="59"/>
      <c r="I52" s="59"/>
      <c r="J52" s="59"/>
    </row>
    <row r="53" spans="1:10" ht="15" customHeight="1" x14ac:dyDescent="0.2">
      <c r="A53" s="59"/>
      <c r="B53" s="59"/>
      <c r="C53" s="64" t="s">
        <v>70</v>
      </c>
      <c r="D53" s="59"/>
      <c r="E53" s="59"/>
      <c r="F53" s="59"/>
      <c r="G53" s="59"/>
      <c r="H53" s="59"/>
      <c r="I53" s="76" t="str">
        <f>IF('F 01'!G36="","",'F 01'!G36)</f>
        <v/>
      </c>
      <c r="J53" s="154"/>
    </row>
    <row r="54" spans="1:10" ht="3" customHeight="1" x14ac:dyDescent="0.2">
      <c r="A54" s="59"/>
      <c r="B54" s="59"/>
      <c r="C54" s="59"/>
      <c r="D54" s="59"/>
      <c r="E54" s="59"/>
      <c r="F54" s="59"/>
      <c r="G54" s="59"/>
      <c r="H54" s="59"/>
      <c r="I54" s="162"/>
      <c r="J54" s="59"/>
    </row>
    <row r="55" spans="1:10" ht="15.75" customHeight="1" x14ac:dyDescent="0.2">
      <c r="A55" s="59"/>
      <c r="B55" s="59"/>
      <c r="C55" s="64" t="s">
        <v>71</v>
      </c>
      <c r="D55" s="64"/>
      <c r="E55" s="64"/>
      <c r="F55" s="59"/>
      <c r="G55" s="59"/>
      <c r="H55" s="59"/>
      <c r="I55" s="161" t="str">
        <f>IF('F 01'!G38="","",'F 01'!G38)</f>
        <v/>
      </c>
      <c r="J55" s="154"/>
    </row>
    <row r="56" spans="1:10" ht="3.75" customHeight="1" x14ac:dyDescent="0.2">
      <c r="A56" s="59"/>
      <c r="B56" s="59"/>
      <c r="C56" s="59"/>
      <c r="D56" s="59"/>
      <c r="E56" s="59"/>
      <c r="F56" s="59"/>
      <c r="G56" s="59"/>
      <c r="H56" s="59"/>
      <c r="I56" s="59"/>
      <c r="J56" s="59"/>
    </row>
    <row r="57" spans="1:10" ht="14.25" customHeight="1" x14ac:dyDescent="0.2">
      <c r="A57" s="59"/>
      <c r="B57" s="59"/>
      <c r="C57" s="78" t="s">
        <v>72</v>
      </c>
      <c r="D57" s="59"/>
      <c r="E57" s="59"/>
      <c r="F57" s="59"/>
      <c r="G57" s="59"/>
      <c r="H57" s="59"/>
      <c r="I57" s="79" t="str">
        <f>IF(I53="","",IF((I53-(I47+(I49-Hoja4!G40)))&lt;0,0,((((I49-Hoja4!G40)+I47)-I53)*-1)))</f>
        <v/>
      </c>
      <c r="J57" s="156"/>
    </row>
    <row r="58" spans="1:10" ht="3.75" customHeight="1" x14ac:dyDescent="0.2">
      <c r="A58" s="59"/>
      <c r="B58" s="59"/>
      <c r="C58" s="59"/>
      <c r="D58" s="59"/>
      <c r="E58" s="59"/>
      <c r="F58" s="59"/>
      <c r="G58" s="59"/>
      <c r="H58" s="59"/>
      <c r="I58" s="59"/>
      <c r="J58" s="59"/>
    </row>
    <row r="59" spans="1:10" ht="14.25" customHeight="1" x14ac:dyDescent="0.2">
      <c r="A59" s="59"/>
      <c r="B59" s="59"/>
      <c r="C59" s="78" t="s">
        <v>73</v>
      </c>
      <c r="D59" s="59"/>
      <c r="E59" s="59"/>
      <c r="F59" s="59"/>
      <c r="G59" s="59"/>
      <c r="H59" s="59"/>
      <c r="I59" s="79" t="str">
        <f>IF(I55="","",IF((I55-Hoja4!C52)&lt;0,0,((Hoja4!C52-I55)*-1)))</f>
        <v/>
      </c>
      <c r="J59" s="156"/>
    </row>
    <row r="60" spans="1:10" ht="27.75" customHeight="1" x14ac:dyDescent="0.2">
      <c r="A60" s="59"/>
      <c r="B60" s="59"/>
      <c r="C60" s="59"/>
      <c r="D60" s="59"/>
      <c r="E60" s="59"/>
      <c r="F60" s="59"/>
      <c r="G60" s="59"/>
      <c r="H60" s="59"/>
      <c r="I60" s="59"/>
      <c r="J60" s="59"/>
    </row>
    <row r="61" spans="1:10" x14ac:dyDescent="0.2">
      <c r="A61" s="59"/>
      <c r="B61" s="59"/>
      <c r="C61" s="61" t="s">
        <v>39</v>
      </c>
      <c r="D61" s="232">
        <f ca="1">TODAY()</f>
        <v>41456</v>
      </c>
      <c r="E61" s="232"/>
      <c r="F61" s="80"/>
      <c r="G61" s="59"/>
      <c r="H61" s="59"/>
      <c r="I61" s="59"/>
      <c r="J61" s="59"/>
    </row>
    <row r="62" spans="1:10" x14ac:dyDescent="0.2">
      <c r="A62" s="59"/>
      <c r="B62" s="59"/>
      <c r="C62" s="59"/>
      <c r="D62" s="59"/>
      <c r="E62" s="59"/>
      <c r="F62" s="59"/>
      <c r="G62" s="59"/>
      <c r="H62" s="59"/>
      <c r="I62" s="59"/>
      <c r="J62" s="59"/>
    </row>
    <row r="63" spans="1:10" ht="16.5" customHeight="1" x14ac:dyDescent="0.2">
      <c r="A63" s="59"/>
      <c r="B63" s="59"/>
      <c r="C63" s="59"/>
      <c r="D63" s="59"/>
      <c r="E63" s="59"/>
      <c r="F63" s="59"/>
      <c r="G63" s="59"/>
      <c r="H63" s="59"/>
      <c r="I63" s="59"/>
      <c r="J63" s="59"/>
    </row>
    <row r="64" spans="1:10" ht="24" customHeight="1" x14ac:dyDescent="0.2">
      <c r="A64" s="59"/>
      <c r="B64" s="59"/>
      <c r="C64" s="59"/>
      <c r="D64" s="59"/>
      <c r="E64" s="59"/>
      <c r="F64" s="59"/>
      <c r="G64" s="81"/>
      <c r="H64" s="81"/>
      <c r="I64" s="59"/>
      <c r="J64" s="59"/>
    </row>
    <row r="65" spans="1:10" x14ac:dyDescent="0.2">
      <c r="A65" s="59"/>
      <c r="B65" s="59"/>
      <c r="C65" s="59"/>
      <c r="D65" s="59"/>
      <c r="E65" s="59"/>
      <c r="F65" s="59"/>
      <c r="G65" s="81"/>
      <c r="H65" s="81"/>
      <c r="I65" s="59"/>
      <c r="J65" s="59"/>
    </row>
    <row r="66" spans="1:10" x14ac:dyDescent="0.2">
      <c r="A66" s="59"/>
      <c r="B66" s="59"/>
      <c r="C66" s="59"/>
      <c r="D66" s="59"/>
      <c r="E66" s="59"/>
      <c r="F66" s="59"/>
      <c r="G66" s="81" t="str">
        <f>IF(C12="","",C12)</f>
        <v/>
      </c>
      <c r="H66" s="81"/>
      <c r="I66" s="59"/>
      <c r="J66" s="59"/>
    </row>
    <row r="67" spans="1:10" x14ac:dyDescent="0.2">
      <c r="A67" s="59"/>
      <c r="B67" s="59"/>
      <c r="C67" s="59"/>
      <c r="D67" s="59"/>
      <c r="E67" s="59"/>
      <c r="F67" s="59"/>
      <c r="G67" s="81" t="s">
        <v>74</v>
      </c>
      <c r="H67" s="81"/>
      <c r="I67" s="59"/>
      <c r="J67" s="59"/>
    </row>
    <row r="68" spans="1:10" x14ac:dyDescent="0.2">
      <c r="A68" s="59"/>
      <c r="B68" s="59"/>
      <c r="C68" s="59"/>
      <c r="D68" s="59"/>
      <c r="E68" s="59"/>
      <c r="F68" s="59"/>
      <c r="G68" s="59"/>
      <c r="H68" s="59"/>
      <c r="I68" s="59"/>
      <c r="J68" s="59"/>
    </row>
    <row r="69" spans="1:10" ht="5.25" customHeight="1" x14ac:dyDescent="0.2">
      <c r="A69" s="59"/>
      <c r="B69" s="59"/>
      <c r="C69" s="59"/>
      <c r="D69" s="59"/>
      <c r="E69" s="59"/>
      <c r="F69" s="59"/>
      <c r="G69" s="59"/>
      <c r="H69" s="59"/>
      <c r="I69" s="59"/>
      <c r="J69" s="59"/>
    </row>
    <row r="70" spans="1:10" ht="3.75" customHeight="1" x14ac:dyDescent="0.2">
      <c r="A70" s="59"/>
      <c r="B70" s="59"/>
      <c r="C70" s="59"/>
      <c r="D70" s="59"/>
      <c r="E70" s="59"/>
      <c r="F70" s="59"/>
      <c r="G70" s="59"/>
      <c r="H70" s="59"/>
      <c r="I70" s="59"/>
      <c r="J70" s="59"/>
    </row>
  </sheetData>
  <sheetProtection password="CA25" sheet="1" objects="1" scenarios="1" selectLockedCells="1"/>
  <mergeCells count="32">
    <mergeCell ref="E24:F24"/>
    <mergeCell ref="A4:I4"/>
    <mergeCell ref="A5:I5"/>
    <mergeCell ref="F7:G7"/>
    <mergeCell ref="C12:G12"/>
    <mergeCell ref="C14:D14"/>
    <mergeCell ref="C16:D16"/>
    <mergeCell ref="C18:I18"/>
    <mergeCell ref="C20:D20"/>
    <mergeCell ref="E20:F20"/>
    <mergeCell ref="A22:I22"/>
    <mergeCell ref="E23:F23"/>
    <mergeCell ref="E36:F36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43:F43"/>
    <mergeCell ref="D61:E61"/>
    <mergeCell ref="E37:F37"/>
    <mergeCell ref="E38:F38"/>
    <mergeCell ref="E39:F39"/>
    <mergeCell ref="E40:F40"/>
    <mergeCell ref="E41:F41"/>
    <mergeCell ref="E42:F42"/>
  </mergeCells>
  <dataValidations count="4">
    <dataValidation type="date" allowBlank="1" showErrorMessage="1" errorTitle="ERROR" error="Ingrese una fecha válida" sqref="C20:E20">
      <formula1>40909</formula1>
      <formula2>55153</formula2>
    </dataValidation>
    <dataValidation allowBlank="1" showErrorMessage="1" sqref="H7"/>
    <dataValidation type="list" allowBlank="1" showInputMessage="1" showErrorMessage="1" errorTitle="error" error="Debe elegir un tipo de documento válido" promptTitle="Documento" prompt="Elija tipo de documento" sqref="D24:D43">
      <formula1>DOCUMENTO</formula1>
      <formula2>0</formula2>
    </dataValidation>
    <dataValidation allowBlank="1" showErrorMessage="1" sqref="F7:G7"/>
  </dataValidations>
  <pageMargins left="0.39374999999999999" right="0.39513888888888887" top="0.39513888888888887" bottom="0.39374999999999999" header="0.51180555555555551" footer="0.51180555555555551"/>
  <pageSetup paperSize="9" scale="79" firstPageNumber="0" orientation="portrait" horizontalDpi="300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Hoja4!$B$24:$B$27</xm:f>
          </x14:formula1>
          <xm:sqref>H24:H42 H43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7"/>
  </sheetPr>
  <dimension ref="A1:K67"/>
  <sheetViews>
    <sheetView showGridLines="0" zoomScale="106" zoomScaleNormal="106" zoomScaleSheetLayoutView="100" workbookViewId="0">
      <selection activeCell="B17" sqref="B17:C17"/>
    </sheetView>
  </sheetViews>
  <sheetFormatPr baseColWidth="10" defaultColWidth="11.5703125" defaultRowHeight="12.75" x14ac:dyDescent="0.2"/>
  <cols>
    <col min="1" max="1" width="2.7109375" style="57" customWidth="1"/>
    <col min="2" max="2" width="11.28515625" style="57" customWidth="1"/>
    <col min="3" max="3" width="7.7109375" style="57" customWidth="1"/>
    <col min="4" max="4" width="14.28515625" style="57" customWidth="1"/>
    <col min="5" max="5" width="10.85546875" style="57" customWidth="1"/>
    <col min="6" max="6" width="23.28515625" style="57" customWidth="1"/>
    <col min="7" max="7" width="11.28515625" style="57" customWidth="1"/>
    <col min="8" max="8" width="17" style="57" customWidth="1"/>
    <col min="9" max="9" width="20.5703125" style="57" customWidth="1"/>
    <col min="10" max="10" width="3.5703125" style="57" customWidth="1"/>
    <col min="11" max="11" width="0" style="58" hidden="1" customWidth="1"/>
    <col min="12" max="16384" width="11.5703125" style="58"/>
  </cols>
  <sheetData>
    <row r="1" spans="1:11" x14ac:dyDescent="0.2">
      <c r="A1" s="59"/>
      <c r="B1" s="59"/>
      <c r="C1" s="59"/>
      <c r="D1" s="59"/>
      <c r="E1" s="59"/>
      <c r="F1" s="59"/>
      <c r="G1" s="59"/>
      <c r="H1" s="59"/>
      <c r="I1" s="59"/>
      <c r="J1" s="59"/>
    </row>
    <row r="2" spans="1:11" ht="14.25" x14ac:dyDescent="0.2">
      <c r="A2" s="59"/>
      <c r="B2" s="64" t="s">
        <v>75</v>
      </c>
      <c r="C2" s="64"/>
      <c r="D2" s="64"/>
      <c r="E2" s="64"/>
      <c r="F2" s="64"/>
      <c r="G2" s="59"/>
      <c r="H2" s="82" t="s">
        <v>0</v>
      </c>
      <c r="I2" s="83">
        <f ca="1">TODAY()</f>
        <v>41456</v>
      </c>
      <c r="J2" s="59"/>
    </row>
    <row r="3" spans="1:11" x14ac:dyDescent="0.2">
      <c r="A3" s="59"/>
      <c r="B3" s="63" t="s">
        <v>76</v>
      </c>
      <c r="C3" s="63"/>
      <c r="D3" s="63"/>
      <c r="E3" s="63"/>
      <c r="F3" s="63"/>
      <c r="G3" s="59"/>
      <c r="H3" s="59"/>
      <c r="I3" s="59"/>
      <c r="J3" s="59"/>
    </row>
    <row r="4" spans="1:11" ht="23.2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</row>
    <row r="5" spans="1:11" ht="16.5" customHeight="1" x14ac:dyDescent="0.2">
      <c r="A5" s="235" t="s">
        <v>77</v>
      </c>
      <c r="B5" s="235"/>
      <c r="C5" s="235"/>
      <c r="D5" s="235"/>
      <c r="E5" s="235"/>
      <c r="F5" s="235"/>
      <c r="G5" s="235"/>
      <c r="H5" s="235"/>
      <c r="I5" s="235"/>
      <c r="J5" s="235"/>
    </row>
    <row r="6" spans="1:11" ht="21" customHeight="1" x14ac:dyDescent="0.2">
      <c r="A6" s="235" t="s">
        <v>78</v>
      </c>
      <c r="B6" s="235"/>
      <c r="C6" s="235"/>
      <c r="D6" s="235"/>
      <c r="E6" s="235"/>
      <c r="F6" s="235"/>
      <c r="G6" s="235"/>
      <c r="H6" s="235"/>
      <c r="I6" s="235"/>
      <c r="J6" s="235"/>
    </row>
    <row r="7" spans="1:11" ht="22.5" customHeight="1" x14ac:dyDescent="0.2">
      <c r="A7" s="59"/>
      <c r="B7" s="59"/>
      <c r="C7" s="59"/>
      <c r="D7" s="59"/>
      <c r="E7" s="59"/>
      <c r="F7" s="59"/>
      <c r="G7" s="59"/>
      <c r="H7" s="59"/>
      <c r="I7" s="59"/>
      <c r="J7" s="59"/>
    </row>
    <row r="8" spans="1:11" ht="15" x14ac:dyDescent="0.2">
      <c r="A8" s="59"/>
      <c r="B8" s="84" t="s">
        <v>45</v>
      </c>
      <c r="C8" s="64"/>
      <c r="D8" s="67"/>
      <c r="E8" s="68" t="str">
        <f>IF(F8="","",VLOOKUP(F8,EJECUTORAS_CODIGO,2,FALSE))</f>
        <v/>
      </c>
      <c r="F8" s="237" t="str">
        <f>IF('F 02'!F7="","",'F 02'!F7)</f>
        <v/>
      </c>
      <c r="G8" s="237"/>
      <c r="H8" s="237"/>
      <c r="I8" s="69"/>
      <c r="J8" s="69"/>
      <c r="K8" s="86"/>
    </row>
    <row r="9" spans="1:11" ht="4.5" customHeight="1" x14ac:dyDescent="0.2">
      <c r="A9" s="59"/>
      <c r="B9" s="67"/>
      <c r="C9" s="67"/>
      <c r="D9" s="67"/>
      <c r="E9" s="81"/>
      <c r="F9" s="59"/>
      <c r="G9" s="59"/>
      <c r="H9" s="59"/>
      <c r="I9" s="59"/>
      <c r="J9" s="68"/>
      <c r="K9" s="87"/>
    </row>
    <row r="10" spans="1:11" ht="15" customHeight="1" x14ac:dyDescent="0.2">
      <c r="A10" s="59"/>
      <c r="B10" s="84" t="s">
        <v>46</v>
      </c>
      <c r="C10" s="64"/>
      <c r="D10" s="67"/>
      <c r="E10" s="68" t="str">
        <f>IF(E8="","",VLOOKUP(F8,EJECUTORAS_CODIGO,3,FALSE))</f>
        <v/>
      </c>
      <c r="F10" s="85"/>
      <c r="G10" s="59"/>
      <c r="H10" s="59"/>
      <c r="I10" s="59"/>
      <c r="J10" s="69"/>
      <c r="K10" s="86"/>
    </row>
    <row r="11" spans="1:11" x14ac:dyDescent="0.2">
      <c r="A11" s="59"/>
      <c r="B11" s="59"/>
      <c r="C11" s="59"/>
      <c r="D11" s="59"/>
      <c r="E11" s="59"/>
      <c r="F11" s="59"/>
      <c r="G11" s="59"/>
      <c r="H11" s="59"/>
      <c r="I11" s="59"/>
      <c r="J11" s="59"/>
    </row>
    <row r="12" spans="1:11" ht="15" customHeight="1" x14ac:dyDescent="0.2">
      <c r="A12" s="59"/>
      <c r="B12" s="88" t="s">
        <v>79</v>
      </c>
      <c r="C12" s="248" t="str">
        <f>IF('F 02'!C12:G12="","",'F 02'!C12:G12)</f>
        <v/>
      </c>
      <c r="D12" s="248"/>
      <c r="E12" s="248"/>
      <c r="F12" s="248"/>
      <c r="G12" s="88" t="s">
        <v>80</v>
      </c>
      <c r="H12" s="89" t="str">
        <f>IF(DATOS!C11="","",DATOS!C11)</f>
        <v/>
      </c>
      <c r="I12" s="89" t="s">
        <v>81</v>
      </c>
      <c r="J12" s="88"/>
    </row>
    <row r="13" spans="1:11" ht="19.5" customHeight="1" x14ac:dyDescent="0.2">
      <c r="A13" s="59"/>
      <c r="B13" s="248" t="str">
        <f>IF(DATOS!C14="","",DATOS!C14)</f>
        <v/>
      </c>
      <c r="C13" s="248"/>
      <c r="D13" s="248"/>
      <c r="E13" s="248"/>
      <c r="F13" s="248"/>
      <c r="G13" s="248" t="s">
        <v>82</v>
      </c>
      <c r="H13" s="248"/>
      <c r="I13" s="248"/>
      <c r="J13" s="88"/>
    </row>
    <row r="14" spans="1:11" ht="20.25" customHeight="1" x14ac:dyDescent="0.2">
      <c r="A14" s="59"/>
      <c r="B14" s="249" t="s">
        <v>83</v>
      </c>
      <c r="C14" s="249"/>
      <c r="D14" s="249"/>
      <c r="E14" s="249"/>
      <c r="F14" s="249"/>
      <c r="G14" s="249"/>
      <c r="H14" s="249"/>
      <c r="I14" s="249"/>
      <c r="J14" s="249"/>
    </row>
    <row r="15" spans="1:11" x14ac:dyDescent="0.2">
      <c r="A15" s="59"/>
      <c r="B15" s="59"/>
      <c r="C15" s="59"/>
      <c r="D15" s="59"/>
      <c r="E15" s="59"/>
      <c r="F15" s="59"/>
      <c r="G15" s="59"/>
      <c r="H15" s="59"/>
      <c r="I15" s="59"/>
      <c r="J15" s="59"/>
    </row>
    <row r="16" spans="1:11" ht="17.25" customHeight="1" x14ac:dyDescent="0.2">
      <c r="A16" s="59"/>
      <c r="B16" s="250" t="s">
        <v>84</v>
      </c>
      <c r="C16" s="250"/>
      <c r="D16" s="90" t="s">
        <v>85</v>
      </c>
      <c r="E16" s="251" t="s">
        <v>86</v>
      </c>
      <c r="F16" s="251"/>
      <c r="G16" s="251"/>
      <c r="H16" s="251"/>
      <c r="I16" s="91" t="s">
        <v>65</v>
      </c>
      <c r="J16" s="59"/>
    </row>
    <row r="17" spans="1:10" ht="18" customHeight="1" x14ac:dyDescent="0.2">
      <c r="A17" s="59"/>
      <c r="B17" s="252"/>
      <c r="C17" s="252"/>
      <c r="D17" s="92"/>
      <c r="E17" s="253"/>
      <c r="F17" s="253"/>
      <c r="G17" s="253"/>
      <c r="H17" s="253"/>
      <c r="I17" s="93"/>
      <c r="J17" s="59"/>
    </row>
    <row r="18" spans="1:10" ht="18" customHeight="1" x14ac:dyDescent="0.2">
      <c r="A18" s="59"/>
      <c r="B18" s="244"/>
      <c r="C18" s="244"/>
      <c r="D18" s="94"/>
      <c r="E18" s="245"/>
      <c r="F18" s="245"/>
      <c r="G18" s="245"/>
      <c r="H18" s="245"/>
      <c r="I18" s="95"/>
      <c r="J18" s="59"/>
    </row>
    <row r="19" spans="1:10" ht="18" customHeight="1" x14ac:dyDescent="0.2">
      <c r="A19" s="59"/>
      <c r="B19" s="244"/>
      <c r="C19" s="244"/>
      <c r="D19" s="94"/>
      <c r="E19" s="245"/>
      <c r="F19" s="245"/>
      <c r="G19" s="245"/>
      <c r="H19" s="245"/>
      <c r="I19" s="95"/>
      <c r="J19" s="59"/>
    </row>
    <row r="20" spans="1:10" ht="18" customHeight="1" x14ac:dyDescent="0.2">
      <c r="A20" s="59"/>
      <c r="B20" s="244"/>
      <c r="C20" s="244"/>
      <c r="D20" s="94"/>
      <c r="E20" s="245"/>
      <c r="F20" s="245"/>
      <c r="G20" s="245"/>
      <c r="H20" s="245"/>
      <c r="I20" s="95"/>
      <c r="J20" s="59"/>
    </row>
    <row r="21" spans="1:10" ht="18" customHeight="1" x14ac:dyDescent="0.2">
      <c r="A21" s="59"/>
      <c r="B21" s="244"/>
      <c r="C21" s="244"/>
      <c r="D21" s="94"/>
      <c r="E21" s="245"/>
      <c r="F21" s="245"/>
      <c r="G21" s="245"/>
      <c r="H21" s="245"/>
      <c r="I21" s="95"/>
      <c r="J21" s="59"/>
    </row>
    <row r="22" spans="1:10" ht="18" customHeight="1" x14ac:dyDescent="0.2">
      <c r="A22" s="59"/>
      <c r="B22" s="244"/>
      <c r="C22" s="244"/>
      <c r="D22" s="94"/>
      <c r="E22" s="245"/>
      <c r="F22" s="245"/>
      <c r="G22" s="245"/>
      <c r="H22" s="245"/>
      <c r="I22" s="95"/>
      <c r="J22" s="59"/>
    </row>
    <row r="23" spans="1:10" ht="18" customHeight="1" x14ac:dyDescent="0.2">
      <c r="A23" s="59"/>
      <c r="B23" s="244"/>
      <c r="C23" s="244"/>
      <c r="D23" s="94"/>
      <c r="E23" s="245"/>
      <c r="F23" s="245"/>
      <c r="G23" s="245"/>
      <c r="H23" s="245"/>
      <c r="I23" s="95"/>
      <c r="J23" s="59"/>
    </row>
    <row r="24" spans="1:10" ht="18" customHeight="1" x14ac:dyDescent="0.2">
      <c r="A24" s="59"/>
      <c r="B24" s="244"/>
      <c r="C24" s="244"/>
      <c r="D24" s="94"/>
      <c r="E24" s="245"/>
      <c r="F24" s="245"/>
      <c r="G24" s="245"/>
      <c r="H24" s="245"/>
      <c r="I24" s="95"/>
      <c r="J24" s="59"/>
    </row>
    <row r="25" spans="1:10" ht="18" customHeight="1" x14ac:dyDescent="0.2">
      <c r="A25" s="59"/>
      <c r="B25" s="244"/>
      <c r="C25" s="244"/>
      <c r="D25" s="94"/>
      <c r="E25" s="245"/>
      <c r="F25" s="245"/>
      <c r="G25" s="245"/>
      <c r="H25" s="245"/>
      <c r="I25" s="95"/>
      <c r="J25" s="59"/>
    </row>
    <row r="26" spans="1:10" ht="18" customHeight="1" x14ac:dyDescent="0.2">
      <c r="A26" s="59"/>
      <c r="B26" s="244"/>
      <c r="C26" s="244"/>
      <c r="D26" s="94"/>
      <c r="E26" s="245"/>
      <c r="F26" s="245"/>
      <c r="G26" s="245"/>
      <c r="H26" s="245"/>
      <c r="I26" s="95"/>
      <c r="J26" s="59"/>
    </row>
    <row r="27" spans="1:10" ht="18" customHeight="1" x14ac:dyDescent="0.2">
      <c r="A27" s="59"/>
      <c r="B27" s="244"/>
      <c r="C27" s="244"/>
      <c r="D27" s="94"/>
      <c r="E27" s="245"/>
      <c r="F27" s="245"/>
      <c r="G27" s="245"/>
      <c r="H27" s="245"/>
      <c r="I27" s="95"/>
      <c r="J27" s="59"/>
    </row>
    <row r="28" spans="1:10" ht="18" customHeight="1" x14ac:dyDescent="0.2">
      <c r="A28" s="59"/>
      <c r="B28" s="244"/>
      <c r="C28" s="244"/>
      <c r="D28" s="94"/>
      <c r="E28" s="245"/>
      <c r="F28" s="245"/>
      <c r="G28" s="245"/>
      <c r="H28" s="245"/>
      <c r="I28" s="95"/>
      <c r="J28" s="59"/>
    </row>
    <row r="29" spans="1:10" ht="18" customHeight="1" x14ac:dyDescent="0.2">
      <c r="A29" s="59"/>
      <c r="B29" s="244"/>
      <c r="C29" s="244"/>
      <c r="D29" s="94"/>
      <c r="E29" s="245"/>
      <c r="F29" s="245"/>
      <c r="G29" s="245"/>
      <c r="H29" s="245"/>
      <c r="I29" s="95"/>
      <c r="J29" s="59"/>
    </row>
    <row r="30" spans="1:10" ht="18" customHeight="1" x14ac:dyDescent="0.2">
      <c r="A30" s="59"/>
      <c r="B30" s="244"/>
      <c r="C30" s="244"/>
      <c r="D30" s="94"/>
      <c r="E30" s="245"/>
      <c r="F30" s="245"/>
      <c r="G30" s="245"/>
      <c r="H30" s="245"/>
      <c r="I30" s="95"/>
      <c r="J30" s="59"/>
    </row>
    <row r="31" spans="1:10" ht="18" customHeight="1" x14ac:dyDescent="0.2">
      <c r="A31" s="59"/>
      <c r="B31" s="244"/>
      <c r="C31" s="244"/>
      <c r="D31" s="94"/>
      <c r="E31" s="245"/>
      <c r="F31" s="245"/>
      <c r="G31" s="245"/>
      <c r="H31" s="245"/>
      <c r="I31" s="95"/>
      <c r="J31" s="59"/>
    </row>
    <row r="32" spans="1:10" ht="18" customHeight="1" x14ac:dyDescent="0.2">
      <c r="A32" s="59"/>
      <c r="B32" s="246"/>
      <c r="C32" s="246"/>
      <c r="D32" s="96"/>
      <c r="E32" s="247"/>
      <c r="F32" s="247"/>
      <c r="G32" s="247"/>
      <c r="H32" s="247"/>
      <c r="I32" s="97"/>
      <c r="J32" s="59"/>
    </row>
    <row r="33" spans="1:10" x14ac:dyDescent="0.2">
      <c r="A33" s="59"/>
      <c r="B33" s="59"/>
      <c r="C33" s="59"/>
      <c r="D33" s="59"/>
      <c r="E33" s="59"/>
      <c r="F33" s="59"/>
      <c r="G33" s="59"/>
      <c r="H33" s="59"/>
      <c r="I33" s="59"/>
      <c r="J33" s="59"/>
    </row>
    <row r="34" spans="1:10" ht="18" customHeight="1" x14ac:dyDescent="0.2">
      <c r="A34" s="59"/>
      <c r="B34" s="64" t="s">
        <v>87</v>
      </c>
      <c r="C34" s="59"/>
      <c r="D34" s="59"/>
      <c r="E34" s="59"/>
      <c r="F34" s="59"/>
      <c r="G34" s="59"/>
      <c r="H34" s="59"/>
      <c r="I34" s="98">
        <f>SUM(I17:I32)</f>
        <v>0</v>
      </c>
      <c r="J34" s="59"/>
    </row>
    <row r="35" spans="1:10" x14ac:dyDescent="0.2">
      <c r="A35" s="59"/>
      <c r="B35" s="59"/>
      <c r="C35" s="59"/>
      <c r="D35" s="59"/>
      <c r="E35" s="59"/>
      <c r="F35" s="59"/>
      <c r="G35" s="59"/>
      <c r="H35" s="59"/>
      <c r="I35" s="59"/>
      <c r="J35" s="59"/>
    </row>
    <row r="36" spans="1:10" x14ac:dyDescent="0.2">
      <c r="A36" s="59"/>
      <c r="B36" s="59"/>
      <c r="C36" s="59"/>
      <c r="D36" s="59"/>
      <c r="E36" s="59"/>
      <c r="F36" s="59"/>
      <c r="G36" s="59"/>
      <c r="H36" s="59"/>
      <c r="I36" s="59"/>
      <c r="J36" s="59"/>
    </row>
    <row r="37" spans="1:10" x14ac:dyDescent="0.2">
      <c r="A37" s="59"/>
      <c r="B37" s="59"/>
      <c r="C37" s="59"/>
      <c r="D37" s="59"/>
      <c r="E37" s="59"/>
      <c r="F37" s="59"/>
      <c r="G37" s="59"/>
      <c r="H37" s="59"/>
      <c r="I37" s="59"/>
      <c r="J37" s="59"/>
    </row>
    <row r="38" spans="1:10" x14ac:dyDescent="0.2">
      <c r="A38" s="59"/>
      <c r="B38" s="59"/>
      <c r="C38" s="59"/>
      <c r="D38" s="59"/>
      <c r="E38" s="59"/>
      <c r="F38" s="59"/>
      <c r="G38" s="59"/>
      <c r="H38" s="59"/>
      <c r="I38" s="59"/>
      <c r="J38" s="59"/>
    </row>
    <row r="39" spans="1:10" x14ac:dyDescent="0.2">
      <c r="A39" s="59"/>
      <c r="B39" s="59"/>
      <c r="C39" s="59"/>
      <c r="D39" s="59"/>
      <c r="E39" s="59"/>
      <c r="F39" s="59"/>
      <c r="G39" s="59"/>
      <c r="H39" s="59"/>
      <c r="I39" s="59"/>
      <c r="J39" s="59"/>
    </row>
    <row r="40" spans="1:10" x14ac:dyDescent="0.2">
      <c r="A40" s="59"/>
      <c r="B40" s="59"/>
      <c r="C40" s="59"/>
      <c r="D40" s="59"/>
      <c r="E40" s="59"/>
      <c r="F40" s="59"/>
      <c r="G40" s="59"/>
      <c r="H40" s="59"/>
      <c r="I40" s="59"/>
      <c r="J40" s="59"/>
    </row>
    <row r="41" spans="1:10" x14ac:dyDescent="0.2">
      <c r="A41" s="59"/>
      <c r="B41" s="59"/>
      <c r="C41" s="59"/>
      <c r="D41" s="59"/>
      <c r="E41" s="59"/>
      <c r="F41" s="59"/>
      <c r="G41" s="59"/>
      <c r="H41" s="59"/>
      <c r="I41" s="59"/>
      <c r="J41" s="59"/>
    </row>
    <row r="42" spans="1:10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/>
    </row>
    <row r="43" spans="1:10" x14ac:dyDescent="0.2">
      <c r="A43" s="59"/>
      <c r="B43" s="59"/>
      <c r="C43" s="59"/>
      <c r="D43" s="59"/>
      <c r="E43" s="59"/>
      <c r="F43" s="59"/>
      <c r="G43" s="59"/>
      <c r="H43" s="59"/>
      <c r="I43" s="59"/>
      <c r="J43" s="59"/>
    </row>
    <row r="44" spans="1:10" x14ac:dyDescent="0.2">
      <c r="A44" s="59"/>
      <c r="B44" s="59"/>
      <c r="C44" s="59"/>
      <c r="D44" s="59"/>
      <c r="E44" s="59"/>
      <c r="F44" s="59"/>
      <c r="G44" s="59"/>
      <c r="H44" s="59"/>
      <c r="I44" s="59"/>
      <c r="J44" s="59"/>
    </row>
    <row r="45" spans="1:10" x14ac:dyDescent="0.2">
      <c r="A45" s="59"/>
      <c r="B45" s="59"/>
      <c r="C45" s="59"/>
      <c r="D45" s="59"/>
      <c r="E45" s="59"/>
      <c r="F45" s="59"/>
      <c r="G45" s="59"/>
      <c r="H45" s="59"/>
      <c r="I45" s="59"/>
      <c r="J45" s="59"/>
    </row>
    <row r="46" spans="1:10" x14ac:dyDescent="0.2">
      <c r="A46" s="59"/>
      <c r="B46" s="59"/>
      <c r="C46" s="59"/>
      <c r="D46" s="59"/>
      <c r="E46" s="59"/>
      <c r="F46" s="59"/>
      <c r="G46" s="59"/>
      <c r="H46" s="59"/>
      <c r="I46" s="59"/>
      <c r="J46" s="59"/>
    </row>
    <row r="47" spans="1:10" x14ac:dyDescent="0.2">
      <c r="A47" s="59"/>
      <c r="B47" s="59"/>
      <c r="C47" s="59"/>
      <c r="D47" s="59"/>
      <c r="E47" s="59"/>
      <c r="F47" s="59"/>
      <c r="G47" s="59"/>
      <c r="H47" s="59"/>
      <c r="I47" s="59"/>
      <c r="J47" s="59"/>
    </row>
    <row r="48" spans="1:10" x14ac:dyDescent="0.2">
      <c r="A48" s="59"/>
      <c r="B48" s="59"/>
      <c r="C48" s="59"/>
      <c r="D48" s="59"/>
      <c r="E48" s="59"/>
      <c r="F48" s="59"/>
      <c r="G48" s="59"/>
      <c r="H48" s="59"/>
      <c r="I48" s="59"/>
      <c r="J48" s="59"/>
    </row>
    <row r="49" spans="1:10" x14ac:dyDescent="0.2">
      <c r="A49" s="59"/>
      <c r="B49" s="59"/>
      <c r="C49" s="59"/>
      <c r="D49" s="59"/>
      <c r="E49" s="59"/>
      <c r="F49" s="59"/>
      <c r="G49" s="59"/>
      <c r="H49" s="59"/>
      <c r="I49" s="59"/>
      <c r="J49" s="59"/>
    </row>
    <row r="50" spans="1:10" x14ac:dyDescent="0.2">
      <c r="A50" s="59"/>
      <c r="B50" s="59"/>
      <c r="C50" s="59"/>
      <c r="D50" s="59"/>
      <c r="E50" s="59"/>
      <c r="F50" s="59"/>
      <c r="G50" s="59"/>
      <c r="H50" s="59"/>
      <c r="I50" s="59"/>
      <c r="J50" s="59"/>
    </row>
    <row r="51" spans="1:10" x14ac:dyDescent="0.2">
      <c r="A51" s="59"/>
      <c r="B51" s="59"/>
      <c r="C51" s="59"/>
      <c r="D51" s="59"/>
      <c r="E51" s="59"/>
      <c r="F51" s="59"/>
      <c r="G51" s="59"/>
      <c r="H51" s="59"/>
      <c r="I51" s="59"/>
      <c r="J51" s="59"/>
    </row>
    <row r="52" spans="1:10" x14ac:dyDescent="0.2">
      <c r="A52" s="59"/>
      <c r="B52" s="59"/>
      <c r="C52" s="59"/>
      <c r="D52" s="59"/>
      <c r="E52" s="59"/>
      <c r="F52" s="59"/>
      <c r="G52" s="59"/>
      <c r="H52" s="59"/>
      <c r="I52" s="59"/>
      <c r="J52" s="59"/>
    </row>
    <row r="53" spans="1:10" x14ac:dyDescent="0.2">
      <c r="A53" s="59"/>
      <c r="B53" s="59"/>
      <c r="C53" s="59"/>
      <c r="D53" s="59"/>
      <c r="E53" s="59"/>
      <c r="F53" s="59"/>
      <c r="G53" s="59"/>
      <c r="H53" s="59"/>
      <c r="I53" s="59"/>
      <c r="J53" s="59"/>
    </row>
    <row r="54" spans="1:10" x14ac:dyDescent="0.2">
      <c r="A54" s="59"/>
      <c r="B54" s="59"/>
      <c r="C54" s="59"/>
      <c r="D54" s="59"/>
      <c r="E54" s="59"/>
      <c r="F54" s="59"/>
      <c r="G54" s="59"/>
      <c r="H54" s="59"/>
      <c r="I54" s="59"/>
      <c r="J54" s="59"/>
    </row>
    <row r="55" spans="1:10" x14ac:dyDescent="0.2">
      <c r="A55" s="59"/>
      <c r="B55" s="59"/>
      <c r="C55" s="59"/>
      <c r="D55" s="59"/>
      <c r="E55" s="59"/>
      <c r="F55" s="59"/>
      <c r="G55" s="59"/>
      <c r="H55" s="59"/>
      <c r="I55" s="59"/>
      <c r="J55" s="59"/>
    </row>
    <row r="56" spans="1:10" x14ac:dyDescent="0.2">
      <c r="A56" s="59"/>
      <c r="B56" s="59"/>
      <c r="C56" s="59"/>
      <c r="D56" s="59"/>
      <c r="E56" s="59"/>
      <c r="F56" s="59"/>
      <c r="G56" s="59"/>
      <c r="H56" s="59"/>
      <c r="I56" s="59"/>
      <c r="J56" s="59"/>
    </row>
    <row r="57" spans="1:10" x14ac:dyDescent="0.2">
      <c r="A57" s="59"/>
      <c r="B57" s="61" t="s">
        <v>1</v>
      </c>
      <c r="C57" s="232">
        <f ca="1">TODAY()</f>
        <v>41456</v>
      </c>
      <c r="D57" s="232"/>
      <c r="E57" s="232"/>
      <c r="F57" s="59"/>
      <c r="G57" s="59"/>
      <c r="H57" s="59"/>
      <c r="I57" s="59"/>
      <c r="J57" s="59"/>
    </row>
    <row r="58" spans="1:10" ht="42" customHeight="1" x14ac:dyDescent="0.2">
      <c r="A58" s="59"/>
      <c r="B58" s="61"/>
      <c r="C58" s="80"/>
      <c r="D58" s="80"/>
      <c r="E58" s="59"/>
      <c r="F58" s="59"/>
      <c r="G58" s="59"/>
      <c r="H58" s="59"/>
      <c r="I58" s="59"/>
      <c r="J58" s="59"/>
    </row>
    <row r="59" spans="1:10" x14ac:dyDescent="0.2">
      <c r="A59" s="59"/>
      <c r="B59" s="59"/>
      <c r="C59" s="59"/>
      <c r="D59" s="59"/>
      <c r="E59" s="243" t="str">
        <f>IF(C12="","",C12)</f>
        <v/>
      </c>
      <c r="F59" s="243"/>
      <c r="G59" s="243"/>
      <c r="H59" s="59"/>
      <c r="I59" s="59"/>
      <c r="J59" s="59"/>
    </row>
    <row r="60" spans="1:10" x14ac:dyDescent="0.2">
      <c r="A60" s="59"/>
      <c r="B60" s="59"/>
      <c r="C60" s="59"/>
      <c r="D60" s="59"/>
      <c r="E60" s="243" t="s">
        <v>88</v>
      </c>
      <c r="F60" s="243"/>
      <c r="G60" s="243"/>
      <c r="H60" s="59"/>
      <c r="I60" s="59"/>
      <c r="J60" s="59"/>
    </row>
    <row r="61" spans="1:10" x14ac:dyDescent="0.2">
      <c r="A61" s="59"/>
      <c r="B61" s="59"/>
      <c r="C61" s="59"/>
      <c r="D61" s="59"/>
      <c r="E61" s="59"/>
      <c r="F61" s="59"/>
      <c r="G61" s="59"/>
      <c r="H61" s="59"/>
      <c r="I61" s="59"/>
      <c r="J61" s="59"/>
    </row>
    <row r="62" spans="1:10" x14ac:dyDescent="0.2">
      <c r="A62" s="59"/>
      <c r="B62" s="59"/>
      <c r="C62" s="59"/>
      <c r="D62" s="59"/>
      <c r="E62" s="59"/>
      <c r="F62" s="59"/>
      <c r="G62" s="59"/>
      <c r="H62" s="59"/>
      <c r="I62" s="59"/>
      <c r="J62" s="59"/>
    </row>
    <row r="63" spans="1:10" x14ac:dyDescent="0.2">
      <c r="A63" s="59"/>
      <c r="B63" s="59"/>
      <c r="C63" s="59"/>
      <c r="D63" s="59"/>
      <c r="E63" s="59"/>
      <c r="F63" s="59"/>
      <c r="G63" s="59"/>
      <c r="H63" s="59"/>
      <c r="I63" s="59"/>
      <c r="J63" s="59"/>
    </row>
    <row r="64" spans="1:10" x14ac:dyDescent="0.2">
      <c r="A64" s="59"/>
      <c r="B64" s="59"/>
      <c r="C64" s="59"/>
      <c r="D64" s="59"/>
      <c r="E64" s="59"/>
      <c r="F64" s="59"/>
      <c r="G64" s="59"/>
      <c r="H64" s="59"/>
      <c r="I64" s="59"/>
      <c r="J64" s="59"/>
    </row>
    <row r="65" spans="1:10" x14ac:dyDescent="0.2">
      <c r="A65" s="59"/>
      <c r="B65" s="59"/>
      <c r="C65" s="59"/>
      <c r="D65" s="59"/>
      <c r="E65" s="59"/>
      <c r="F65" s="59"/>
      <c r="G65" s="59"/>
      <c r="H65" s="59"/>
      <c r="I65" s="59"/>
      <c r="J65" s="59"/>
    </row>
    <row r="66" spans="1:10" x14ac:dyDescent="0.2">
      <c r="A66" s="59"/>
      <c r="B66" s="59"/>
      <c r="C66" s="59"/>
      <c r="D66" s="59"/>
      <c r="E66" s="59"/>
      <c r="F66" s="59"/>
      <c r="G66" s="59"/>
      <c r="H66" s="59"/>
      <c r="I66" s="59"/>
      <c r="J66" s="59"/>
    </row>
    <row r="67" spans="1:10" x14ac:dyDescent="0.2">
      <c r="A67" s="59"/>
      <c r="B67" s="59"/>
      <c r="C67" s="59"/>
      <c r="D67" s="59"/>
      <c r="E67" s="59"/>
      <c r="F67" s="59"/>
      <c r="G67" s="59"/>
      <c r="H67" s="59"/>
      <c r="I67" s="59"/>
      <c r="J67" s="59"/>
    </row>
  </sheetData>
  <sheetProtection password="CA25" sheet="1" objects="1" scenarios="1" selectLockedCells="1"/>
  <mergeCells count="44">
    <mergeCell ref="B18:C18"/>
    <mergeCell ref="E18:H18"/>
    <mergeCell ref="A5:J5"/>
    <mergeCell ref="A6:J6"/>
    <mergeCell ref="F8:H8"/>
    <mergeCell ref="C12:F12"/>
    <mergeCell ref="B13:F13"/>
    <mergeCell ref="G13:I13"/>
    <mergeCell ref="B14:J14"/>
    <mergeCell ref="B16:C16"/>
    <mergeCell ref="E16:H16"/>
    <mergeCell ref="B17:C17"/>
    <mergeCell ref="E17:H17"/>
    <mergeCell ref="B19:C19"/>
    <mergeCell ref="E19:H19"/>
    <mergeCell ref="B20:C20"/>
    <mergeCell ref="E20:H20"/>
    <mergeCell ref="B21:C21"/>
    <mergeCell ref="E21:H21"/>
    <mergeCell ref="B22:C22"/>
    <mergeCell ref="E22:H22"/>
    <mergeCell ref="B23:C23"/>
    <mergeCell ref="E23:H23"/>
    <mergeCell ref="B24:C24"/>
    <mergeCell ref="E24:H24"/>
    <mergeCell ref="B25:C25"/>
    <mergeCell ref="E25:H25"/>
    <mergeCell ref="B26:C26"/>
    <mergeCell ref="E26:H26"/>
    <mergeCell ref="B27:C27"/>
    <mergeCell ref="E27:H27"/>
    <mergeCell ref="B28:C28"/>
    <mergeCell ref="E28:H28"/>
    <mergeCell ref="B29:C29"/>
    <mergeCell ref="E29:H29"/>
    <mergeCell ref="B30:C30"/>
    <mergeCell ref="E30:H30"/>
    <mergeCell ref="E60:G60"/>
    <mergeCell ref="B31:C31"/>
    <mergeCell ref="E31:H31"/>
    <mergeCell ref="B32:C32"/>
    <mergeCell ref="E32:H32"/>
    <mergeCell ref="C57:E57"/>
    <mergeCell ref="E59:G59"/>
  </mergeCells>
  <dataValidations count="1">
    <dataValidation type="list" operator="equal" allowBlank="1" sqref="D17:D32">
      <formula1>"Alimentación,Hospedaje,Movilidad Local,Pasaje"</formula1>
      <formula2>0</formula2>
    </dataValidation>
  </dataValidations>
  <pageMargins left="0.39374999999999999" right="0.39374999999999999" top="0.39374999999999999" bottom="0.39374999999999999" header="0.51180555555555551" footer="0.51180555555555551"/>
  <pageSetup paperSize="9" scale="79" firstPageNumber="0" orientation="portrait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showGridLines="0" topLeftCell="A10" workbookViewId="0">
      <selection activeCell="C46" sqref="C46"/>
    </sheetView>
  </sheetViews>
  <sheetFormatPr baseColWidth="10" defaultRowHeight="12.75" x14ac:dyDescent="0.2"/>
  <cols>
    <col min="1" max="1" width="14.7109375" customWidth="1"/>
    <col min="2" max="2" width="38" customWidth="1"/>
    <col min="3" max="3" width="21.28515625" customWidth="1"/>
    <col min="4" max="4" width="49.140625" customWidth="1"/>
    <col min="7" max="7" width="18.28515625" customWidth="1"/>
  </cols>
  <sheetData>
    <row r="2" spans="1:8" x14ac:dyDescent="0.2">
      <c r="A2" s="99" t="s">
        <v>89</v>
      </c>
      <c r="C2" t="s">
        <v>90</v>
      </c>
      <c r="G2" s="100"/>
    </row>
    <row r="3" spans="1:8" x14ac:dyDescent="0.2">
      <c r="A3" s="99" t="s">
        <v>91</v>
      </c>
      <c r="C3" s="101" t="s">
        <v>92</v>
      </c>
      <c r="G3" s="100"/>
    </row>
    <row r="4" spans="1:8" x14ac:dyDescent="0.2">
      <c r="A4" s="99" t="s">
        <v>93</v>
      </c>
      <c r="C4" s="101" t="s">
        <v>94</v>
      </c>
      <c r="G4" s="100"/>
    </row>
    <row r="5" spans="1:8" x14ac:dyDescent="0.2">
      <c r="A5" s="99" t="s">
        <v>95</v>
      </c>
      <c r="C5" s="101" t="s">
        <v>96</v>
      </c>
    </row>
    <row r="7" spans="1:8" x14ac:dyDescent="0.2">
      <c r="A7" t="s">
        <v>97</v>
      </c>
    </row>
    <row r="8" spans="1:8" x14ac:dyDescent="0.2">
      <c r="A8" t="s">
        <v>98</v>
      </c>
    </row>
    <row r="9" spans="1:8" x14ac:dyDescent="0.2">
      <c r="A9" t="s">
        <v>99</v>
      </c>
    </row>
    <row r="10" spans="1:8" x14ac:dyDescent="0.2">
      <c r="A10" t="s">
        <v>100</v>
      </c>
    </row>
    <row r="12" spans="1:8" x14ac:dyDescent="0.2">
      <c r="B12" s="102" t="s">
        <v>101</v>
      </c>
      <c r="C12" s="102" t="s">
        <v>102</v>
      </c>
      <c r="D12" s="102" t="s">
        <v>103</v>
      </c>
      <c r="F12" s="159" t="s">
        <v>190</v>
      </c>
      <c r="H12" s="159" t="s">
        <v>194</v>
      </c>
    </row>
    <row r="13" spans="1:8" x14ac:dyDescent="0.2">
      <c r="B13" s="103" t="s">
        <v>104</v>
      </c>
      <c r="C13" s="104">
        <v>250</v>
      </c>
      <c r="D13" s="104">
        <v>250</v>
      </c>
      <c r="F13" t="s">
        <v>191</v>
      </c>
      <c r="H13" t="s">
        <v>196</v>
      </c>
    </row>
    <row r="14" spans="1:8" x14ac:dyDescent="0.2">
      <c r="B14" s="105" t="s">
        <v>105</v>
      </c>
      <c r="C14" s="106">
        <v>180</v>
      </c>
      <c r="D14" s="106">
        <v>180</v>
      </c>
      <c r="F14" t="s">
        <v>192</v>
      </c>
      <c r="H14" t="s">
        <v>197</v>
      </c>
    </row>
    <row r="15" spans="1:8" x14ac:dyDescent="0.2">
      <c r="B15" s="105" t="s">
        <v>106</v>
      </c>
      <c r="C15" s="106">
        <v>210</v>
      </c>
      <c r="D15" s="106">
        <v>210</v>
      </c>
      <c r="F15" t="s">
        <v>193</v>
      </c>
      <c r="H15" t="s">
        <v>198</v>
      </c>
    </row>
    <row r="16" spans="1:8" x14ac:dyDescent="0.2">
      <c r="B16" s="105" t="s">
        <v>107</v>
      </c>
      <c r="C16" s="106">
        <v>140</v>
      </c>
      <c r="D16" s="106">
        <v>140</v>
      </c>
    </row>
    <row r="17" spans="1:7" x14ac:dyDescent="0.2">
      <c r="B17" s="105" t="s">
        <v>108</v>
      </c>
      <c r="C17" s="106">
        <v>180</v>
      </c>
      <c r="D17" s="106">
        <v>180</v>
      </c>
    </row>
    <row r="18" spans="1:7" x14ac:dyDescent="0.2">
      <c r="B18" s="105" t="s">
        <v>109</v>
      </c>
      <c r="C18" s="106">
        <v>120</v>
      </c>
      <c r="D18" s="106">
        <v>120</v>
      </c>
      <c r="F18" s="160" t="s">
        <v>195</v>
      </c>
    </row>
    <row r="19" spans="1:7" x14ac:dyDescent="0.2">
      <c r="B19" s="105" t="s">
        <v>110</v>
      </c>
      <c r="C19" s="106">
        <v>90</v>
      </c>
      <c r="D19" s="107">
        <v>90</v>
      </c>
      <c r="F19" t="str">
        <f>CONCATENATE(DATOS!G23," - ",DATOS!C29)</f>
        <v xml:space="preserve"> - </v>
      </c>
    </row>
    <row r="20" spans="1:7" x14ac:dyDescent="0.2">
      <c r="B20" s="105" t="s">
        <v>111</v>
      </c>
      <c r="C20" s="106">
        <v>70</v>
      </c>
      <c r="D20" s="107">
        <v>70</v>
      </c>
    </row>
    <row r="21" spans="1:7" x14ac:dyDescent="0.2">
      <c r="B21" s="108" t="s">
        <v>112</v>
      </c>
      <c r="C21" s="109">
        <v>60</v>
      </c>
      <c r="D21" s="110">
        <v>60</v>
      </c>
    </row>
    <row r="23" spans="1:7" x14ac:dyDescent="0.2">
      <c r="A23" s="111" t="s">
        <v>113</v>
      </c>
      <c r="B23" t="s">
        <v>175</v>
      </c>
      <c r="C23" s="111" t="s">
        <v>114</v>
      </c>
      <c r="D23" s="111" t="s">
        <v>115</v>
      </c>
      <c r="E23" s="254" t="s">
        <v>116</v>
      </c>
      <c r="F23" s="254"/>
      <c r="G23" s="112" t="s">
        <v>117</v>
      </c>
    </row>
    <row r="24" spans="1:7" x14ac:dyDescent="0.2">
      <c r="A24" s="113" t="s">
        <v>118</v>
      </c>
      <c r="B24" s="113" t="s">
        <v>118</v>
      </c>
      <c r="C24" s="114" t="str">
        <f>IF(ISERROR(VLOOKUP("Boleto de Viaje",'F 02'!D24:I24,6,FALSE)),"0",VLOOKUP("Boleto de Viaje",'F 02'!D24:I24,6,FALSE))</f>
        <v>0</v>
      </c>
      <c r="D24" s="103" t="s">
        <v>119</v>
      </c>
      <c r="E24" s="115" t="s">
        <v>120</v>
      </c>
      <c r="F24" s="116">
        <v>775</v>
      </c>
      <c r="G24" s="117" t="str">
        <f>IF(ISERROR(VLOOKUP("Pasaje",'F 03'!D17:I17,6,FALSE)),"0",VLOOKUP("Pasaje",'F 03'!D17:I17,6,FALSE))</f>
        <v>0</v>
      </c>
    </row>
    <row r="25" spans="1:7" x14ac:dyDescent="0.2">
      <c r="A25" s="118" t="s">
        <v>121</v>
      </c>
      <c r="B25" s="118" t="s">
        <v>121</v>
      </c>
      <c r="C25" s="119" t="str">
        <f>IF(ISERROR(VLOOKUP("Boleto de Viaje",'F 02'!D25:I25,6,FALSE)),"0",VLOOKUP("Boleto de Viaje",'F 02'!D25:I25,6,FALSE))</f>
        <v>0</v>
      </c>
      <c r="D25" s="105" t="s">
        <v>122</v>
      </c>
      <c r="E25" s="120" t="s">
        <v>123</v>
      </c>
      <c r="F25" s="121">
        <v>776</v>
      </c>
      <c r="G25" s="117" t="str">
        <f>IF(ISERROR(VLOOKUP("Pasaje",'F 03'!D18:I18,6,FALSE)),"0",VLOOKUP("Pasaje",'F 03'!D18:I18,6,FALSE))</f>
        <v>0</v>
      </c>
    </row>
    <row r="26" spans="1:7" x14ac:dyDescent="0.2">
      <c r="A26" s="118" t="s">
        <v>124</v>
      </c>
      <c r="B26" s="132" t="s">
        <v>176</v>
      </c>
      <c r="C26" s="119" t="str">
        <f>IF(ISERROR(VLOOKUP("Boleto de Viaje",'F 02'!D26:I26,6,FALSE)),"0",VLOOKUP("Boleto de Viaje",'F 02'!D26:I26,6,FALSE))</f>
        <v>0</v>
      </c>
      <c r="D26" s="105" t="s">
        <v>125</v>
      </c>
      <c r="E26" s="120" t="s">
        <v>126</v>
      </c>
      <c r="F26" s="121">
        <v>777</v>
      </c>
      <c r="G26" s="117" t="str">
        <f>IF(ISERROR(VLOOKUP("Pasaje",'F 03'!D19:I19,6,FALSE)),"0",VLOOKUP("Pasaje",'F 03'!D19:I19,6,FALSE))</f>
        <v>0</v>
      </c>
    </row>
    <row r="27" spans="1:7" x14ac:dyDescent="0.2">
      <c r="A27" s="122" t="s">
        <v>127</v>
      </c>
      <c r="B27" s="132" t="s">
        <v>177</v>
      </c>
      <c r="C27" s="119" t="str">
        <f>IF(ISERROR(VLOOKUP("Boleto de Viaje",'F 02'!D27:I27,6,FALSE)),"0",VLOOKUP("Boleto de Viaje",'F 02'!D27:I27,6,FALSE))</f>
        <v>0</v>
      </c>
      <c r="D27" s="105" t="s">
        <v>128</v>
      </c>
      <c r="E27" s="120" t="s">
        <v>129</v>
      </c>
      <c r="F27" s="121">
        <v>778</v>
      </c>
      <c r="G27" s="117" t="str">
        <f>IF(ISERROR(VLOOKUP("Pasaje",'F 03'!D20:I20,6,FALSE)),"0",VLOOKUP("Pasaje",'F 03'!D20:I20,6,FALSE))</f>
        <v>0</v>
      </c>
    </row>
    <row r="28" spans="1:7" x14ac:dyDescent="0.2">
      <c r="C28" s="119" t="str">
        <f>IF(ISERROR(VLOOKUP("Boleto de Viaje",'F 02'!D28:I28,6,FALSE)),"0",VLOOKUP("Boleto de Viaje",'F 02'!D28:I28,6,FALSE))</f>
        <v>0</v>
      </c>
      <c r="D28" s="105" t="s">
        <v>130</v>
      </c>
      <c r="E28" s="120" t="s">
        <v>131</v>
      </c>
      <c r="F28" s="121">
        <v>1335</v>
      </c>
      <c r="G28" s="117" t="str">
        <f>IF(ISERROR(VLOOKUP("Pasaje",'F 03'!D21:I21,6,FALSE)),"0",VLOOKUP("Pasaje",'F 03'!D21:I21,6,FALSE))</f>
        <v>0</v>
      </c>
    </row>
    <row r="29" spans="1:7" x14ac:dyDescent="0.2">
      <c r="A29" t="s">
        <v>132</v>
      </c>
      <c r="B29" t="s">
        <v>176</v>
      </c>
      <c r="C29" s="119" t="str">
        <f>IF(ISERROR(VLOOKUP("Boleto de Viaje",'F 02'!D29:I29,6,FALSE)),"0",VLOOKUP("Boleto de Viaje",'F 02'!D29:I29,6,FALSE))</f>
        <v>0</v>
      </c>
      <c r="D29" s="105" t="s">
        <v>133</v>
      </c>
      <c r="E29" s="120" t="s">
        <v>134</v>
      </c>
      <c r="F29" s="121">
        <v>779</v>
      </c>
      <c r="G29" s="117" t="str">
        <f>IF(ISERROR(VLOOKUP("Pasaje",'F 03'!D22:I22,6,FALSE)),"0",VLOOKUP("Pasaje",'F 03'!D22:I22,6,FALSE))</f>
        <v>0</v>
      </c>
    </row>
    <row r="30" spans="1:7" x14ac:dyDescent="0.2">
      <c r="A30" t="s">
        <v>135</v>
      </c>
      <c r="B30" t="s">
        <v>187</v>
      </c>
      <c r="C30" s="119" t="str">
        <f>IF(ISERROR(VLOOKUP("Boleto de Viaje",'F 02'!D30:I30,6,FALSE)),"0",VLOOKUP("Boleto de Viaje",'F 02'!D30:I30,6,FALSE))</f>
        <v>0</v>
      </c>
      <c r="D30" s="105" t="s">
        <v>136</v>
      </c>
      <c r="E30" s="120" t="s">
        <v>137</v>
      </c>
      <c r="F30" s="121">
        <v>780</v>
      </c>
      <c r="G30" s="117" t="str">
        <f>IF(ISERROR(VLOOKUP("Pasaje",'F 03'!D23:I23,6,FALSE)),"0",VLOOKUP("Pasaje",'F 03'!D23:I23,6,FALSE))</f>
        <v>0</v>
      </c>
    </row>
    <row r="31" spans="1:7" x14ac:dyDescent="0.2">
      <c r="A31" t="s">
        <v>138</v>
      </c>
      <c r="B31" t="s">
        <v>188</v>
      </c>
      <c r="C31" s="119" t="str">
        <f>IF(ISERROR(VLOOKUP("Boleto de Viaje",'F 02'!D31:I31,6,FALSE)),"0",VLOOKUP("Boleto de Viaje",'F 02'!D31:I31,6,FALSE))</f>
        <v>0</v>
      </c>
      <c r="D31" s="105" t="s">
        <v>139</v>
      </c>
      <c r="E31" s="120" t="s">
        <v>140</v>
      </c>
      <c r="F31" s="121">
        <v>781</v>
      </c>
      <c r="G31" s="117" t="str">
        <f>IF(ISERROR(VLOOKUP("Pasaje",'F 03'!D24:I24,6,FALSE)),"0",VLOOKUP("Pasaje",'F 03'!D24:I24,6,FALSE))</f>
        <v>0</v>
      </c>
    </row>
    <row r="32" spans="1:7" x14ac:dyDescent="0.2">
      <c r="A32" t="s">
        <v>141</v>
      </c>
      <c r="C32" s="119" t="str">
        <f>IF(ISERROR(VLOOKUP("Boleto de Viaje",'F 02'!D32:I32,6,FALSE)),"0",VLOOKUP("Boleto de Viaje",'F 02'!D32:I32,6,FALSE))</f>
        <v>0</v>
      </c>
      <c r="D32" s="105" t="s">
        <v>142</v>
      </c>
      <c r="E32" s="120" t="s">
        <v>143</v>
      </c>
      <c r="F32" s="121">
        <v>782</v>
      </c>
      <c r="G32" s="117" t="str">
        <f>IF(ISERROR(VLOOKUP("Pasaje",'F 03'!D25:I25,6,FALSE)),"0",VLOOKUP("Pasaje",'F 03'!D25:I25,6,FALSE))</f>
        <v>0</v>
      </c>
    </row>
    <row r="33" spans="3:7" x14ac:dyDescent="0.2">
      <c r="C33" s="119" t="str">
        <f>IF(ISERROR(VLOOKUP("Boleto de Viaje",'F 02'!D33:I33,6,FALSE)),"0",VLOOKUP("Boleto de Viaje",'F 02'!D33:I33,6,FALSE))</f>
        <v>0</v>
      </c>
      <c r="D33" s="105" t="s">
        <v>144</v>
      </c>
      <c r="E33" s="120" t="s">
        <v>145</v>
      </c>
      <c r="F33" s="121">
        <v>783</v>
      </c>
      <c r="G33" s="117" t="str">
        <f>IF(ISERROR(VLOOKUP("Pasaje",'F 03'!D26:I26,6,FALSE)),"0",VLOOKUP("Pasaje",'F 03'!D26:I26,6,FALSE))</f>
        <v>0</v>
      </c>
    </row>
    <row r="34" spans="3:7" x14ac:dyDescent="0.2">
      <c r="C34" s="119" t="str">
        <f>IF(ISERROR(VLOOKUP("Boleto de Viaje",'F 02'!D34:I34,6,FALSE)),"0",VLOOKUP("Boleto de Viaje",'F 02'!D34:I34,6,FALSE))</f>
        <v>0</v>
      </c>
      <c r="D34" s="105" t="s">
        <v>146</v>
      </c>
      <c r="E34" s="120" t="s">
        <v>147</v>
      </c>
      <c r="F34" s="121">
        <v>784</v>
      </c>
      <c r="G34" s="117" t="str">
        <f>IF(ISERROR(VLOOKUP("Pasaje",'F 03'!D27:I27,6,FALSE)),"0",VLOOKUP("Pasaje",'F 03'!D27:I27,6,FALSE))</f>
        <v>0</v>
      </c>
    </row>
    <row r="35" spans="3:7" x14ac:dyDescent="0.2">
      <c r="C35" s="119" t="str">
        <f>IF(ISERROR(VLOOKUP("Boleto de Viaje",'F 02'!D35:I35,6,FALSE)),"0",VLOOKUP("Boleto de Viaje",'F 02'!D35:I35,6,FALSE))</f>
        <v>0</v>
      </c>
      <c r="D35" s="105" t="s">
        <v>148</v>
      </c>
      <c r="E35" s="120" t="s">
        <v>149</v>
      </c>
      <c r="F35" s="121">
        <v>1168</v>
      </c>
      <c r="G35" s="117" t="str">
        <f>IF(ISERROR(VLOOKUP("Pasaje",'F 03'!D28:I28,6,FALSE)),"0",VLOOKUP("Pasaje",'F 03'!D28:I28,6,FALSE))</f>
        <v>0</v>
      </c>
    </row>
    <row r="36" spans="3:7" x14ac:dyDescent="0.2">
      <c r="C36" s="119" t="str">
        <f>IF(ISERROR(VLOOKUP("Boleto de Viaje",'F 02'!D36:I36,6,FALSE)),"0",VLOOKUP("Boleto de Viaje",'F 02'!D36:I36,6,FALSE))</f>
        <v>0</v>
      </c>
      <c r="D36" s="105" t="s">
        <v>150</v>
      </c>
      <c r="E36" s="120" t="s">
        <v>151</v>
      </c>
      <c r="F36" s="121">
        <v>1353</v>
      </c>
      <c r="G36" s="117" t="str">
        <f>IF(ISERROR(VLOOKUP("Pasaje",'F 03'!D29:I29,6,FALSE)),"0",VLOOKUP("Pasaje",'F 03'!D29:I29,6,FALSE))</f>
        <v>0</v>
      </c>
    </row>
    <row r="37" spans="3:7" x14ac:dyDescent="0.2">
      <c r="C37" s="119" t="str">
        <f>IF(ISERROR(VLOOKUP("Boleto de Viaje",'F 02'!D37:I37,6,FALSE)),"0",VLOOKUP("Boleto de Viaje",'F 02'!D37:I37,6,FALSE))</f>
        <v>0</v>
      </c>
      <c r="D37" s="105" t="s">
        <v>152</v>
      </c>
      <c r="E37" s="120" t="s">
        <v>153</v>
      </c>
      <c r="F37" s="121">
        <v>1354</v>
      </c>
      <c r="G37" s="117" t="str">
        <f>IF(ISERROR(VLOOKUP("Pasaje",'F 03'!D30:I30,6,FALSE)),"0",VLOOKUP("Pasaje",'F 03'!D30:I30,6,FALSE))</f>
        <v>0</v>
      </c>
    </row>
    <row r="38" spans="3:7" x14ac:dyDescent="0.2">
      <c r="C38" s="119" t="str">
        <f>IF(ISERROR(VLOOKUP("Boleto de Viaje",'F 02'!D38:I38,6,FALSE)),"0",VLOOKUP("Boleto de Viaje",'F 02'!D38:I38,6,FALSE))</f>
        <v>0</v>
      </c>
      <c r="D38" s="105" t="s">
        <v>154</v>
      </c>
      <c r="E38" s="120" t="s">
        <v>155</v>
      </c>
      <c r="F38" s="121">
        <v>1355</v>
      </c>
      <c r="G38" s="117" t="str">
        <f>IF(ISERROR(VLOOKUP("Pasaje",'F 03'!D31:I31,6,FALSE)),"0",VLOOKUP("Pasaje",'F 03'!D31:I31,6,FALSE))</f>
        <v>0</v>
      </c>
    </row>
    <row r="39" spans="3:7" x14ac:dyDescent="0.2">
      <c r="C39" s="119" t="str">
        <f>IF(ISERROR(VLOOKUP("Boleto de Viaje",'F 02'!D39:I39,6,FALSE)),"0",VLOOKUP("Boleto de Viaje",'F 02'!D39:I39,6,FALSE))</f>
        <v>0</v>
      </c>
      <c r="D39" s="105" t="s">
        <v>156</v>
      </c>
      <c r="E39" s="120" t="s">
        <v>157</v>
      </c>
      <c r="F39" s="121">
        <v>1380</v>
      </c>
      <c r="G39" s="117" t="str">
        <f>IF(ISERROR(VLOOKUP("Pasaje",'F 03'!D32:I32,6,FALSE)),"0",VLOOKUP("Pasaje",'F 03'!D32:I32,6,FALSE))</f>
        <v>0</v>
      </c>
    </row>
    <row r="40" spans="3:7" x14ac:dyDescent="0.2">
      <c r="C40" s="119" t="str">
        <f>IF(ISERROR(VLOOKUP("Boleto de Viaje",'F 02'!D40:I40,6,FALSE)),"0",VLOOKUP("Boleto de Viaje",'F 02'!D40:I40,6,FALSE))</f>
        <v>0</v>
      </c>
      <c r="D40" s="105" t="s">
        <v>158</v>
      </c>
      <c r="E40" s="120" t="s">
        <v>159</v>
      </c>
      <c r="F40" s="121">
        <v>1381</v>
      </c>
      <c r="G40" s="123">
        <f>SUM(G24:G39)</f>
        <v>0</v>
      </c>
    </row>
    <row r="41" spans="3:7" x14ac:dyDescent="0.2">
      <c r="C41" s="119" t="str">
        <f>IF(ISERROR(VLOOKUP("Boleto de Viaje",'F 02'!D41:I41,6,FALSE)),"0",VLOOKUP("Boleto de Viaje",'F 02'!D41:I41,6,FALSE))</f>
        <v>0</v>
      </c>
      <c r="D41" s="105" t="s">
        <v>160</v>
      </c>
      <c r="E41" s="120" t="s">
        <v>161</v>
      </c>
      <c r="F41" s="121">
        <v>1383</v>
      </c>
    </row>
    <row r="42" spans="3:7" x14ac:dyDescent="0.2">
      <c r="C42" s="119" t="str">
        <f>IF(ISERROR(VLOOKUP("Boleto de Viaje",'F 02'!D42:I42,6,FALSE)),"0",VLOOKUP("Boleto de Viaje",'F 02'!D42:I42,6,FALSE))</f>
        <v>0</v>
      </c>
      <c r="D42" s="105" t="s">
        <v>162</v>
      </c>
      <c r="E42" s="120" t="s">
        <v>163</v>
      </c>
      <c r="F42" s="121">
        <v>785</v>
      </c>
    </row>
    <row r="43" spans="3:7" x14ac:dyDescent="0.2">
      <c r="C43" s="119" t="str">
        <f>IF(ISERROR(VLOOKUP("Boleto de Viaje",'F 02'!D43:I43,6,FALSE)),"0",VLOOKUP("Boleto de Viaje",'F 02'!D43:I43,6,FALSE))</f>
        <v>0</v>
      </c>
      <c r="D43" s="105" t="s">
        <v>164</v>
      </c>
      <c r="E43" s="120" t="s">
        <v>165</v>
      </c>
      <c r="F43" s="121">
        <v>786</v>
      </c>
    </row>
    <row r="44" spans="3:7" x14ac:dyDescent="0.2">
      <c r="C44" s="119" t="str">
        <f>IF(ISERROR(VLOOKUP("Boleto de Viaje",'F 02'!D44:I44,6,FALSE)),"0",VLOOKUP("Boleto de Viaje",'F 02'!D44:I44,6,FALSE))</f>
        <v>0</v>
      </c>
      <c r="D44" s="105" t="s">
        <v>166</v>
      </c>
      <c r="E44" s="120" t="s">
        <v>167</v>
      </c>
      <c r="F44" s="121">
        <v>787</v>
      </c>
    </row>
    <row r="45" spans="3:7" x14ac:dyDescent="0.2">
      <c r="C45" s="124" t="str">
        <f>IF(ISERROR(VLOOKUP("Boleto de Viaje",'F 02'!D47:I47,6,FALSE)),"0",VLOOKUP("Boleto de Viaje",'F 02'!D47:I47,6,FALSE))</f>
        <v>0</v>
      </c>
      <c r="D45" s="105" t="s">
        <v>168</v>
      </c>
      <c r="E45" s="120" t="s">
        <v>169</v>
      </c>
      <c r="F45" s="121">
        <v>788</v>
      </c>
    </row>
    <row r="46" spans="3:7" x14ac:dyDescent="0.2">
      <c r="C46" s="125">
        <f>SUM(C24:C45)</f>
        <v>0</v>
      </c>
      <c r="D46" s="105" t="s">
        <v>170</v>
      </c>
      <c r="E46" s="120" t="s">
        <v>171</v>
      </c>
      <c r="F46" s="121">
        <v>999</v>
      </c>
    </row>
    <row r="47" spans="3:7" x14ac:dyDescent="0.2">
      <c r="C47" s="126"/>
      <c r="D47" s="108" t="s">
        <v>172</v>
      </c>
      <c r="E47" s="127" t="s">
        <v>173</v>
      </c>
      <c r="F47" s="128">
        <v>1047</v>
      </c>
    </row>
    <row r="48" spans="3:7" x14ac:dyDescent="0.2">
      <c r="C48" s="126"/>
    </row>
    <row r="49" spans="3:3" x14ac:dyDescent="0.2">
      <c r="C49" s="126"/>
    </row>
    <row r="50" spans="3:3" x14ac:dyDescent="0.2">
      <c r="C50" s="129" t="s">
        <v>174</v>
      </c>
    </row>
    <row r="52" spans="3:3" x14ac:dyDescent="0.2">
      <c r="C52" s="130">
        <f>C46+G40</f>
        <v>0</v>
      </c>
    </row>
  </sheetData>
  <sheetProtection password="CA25" sheet="1" objects="1" scenarios="1" selectLockedCells="1" selectUnlockedCells="1"/>
  <mergeCells count="1">
    <mergeCell ref="E23:F23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9</vt:i4>
      </vt:variant>
    </vt:vector>
  </HeadingPairs>
  <TitlesOfParts>
    <vt:vector size="14" baseType="lpstr">
      <vt:lpstr>DATOS</vt:lpstr>
      <vt:lpstr>F 01</vt:lpstr>
      <vt:lpstr>F 02</vt:lpstr>
      <vt:lpstr>F 03</vt:lpstr>
      <vt:lpstr>Hoja4</vt:lpstr>
      <vt:lpstr>COMPROBANTES</vt:lpstr>
      <vt:lpstr>DOCUMENTO</vt:lpstr>
      <vt:lpstr>EJECUTORAS</vt:lpstr>
      <vt:lpstr>EJECUTORAS_CODIGO</vt:lpstr>
      <vt:lpstr>ESCALA</vt:lpstr>
      <vt:lpstr>FUENTE</vt:lpstr>
      <vt:lpstr>FUENTE_MONTO</vt:lpstr>
      <vt:lpstr>FUENTE_MONTO_TOTAL</vt:lpstr>
      <vt:lpstr>LISTA_ESCALA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Cotrina Vargas</dc:creator>
  <cp:lastModifiedBy>User</cp:lastModifiedBy>
  <cp:lastPrinted>2013-07-01T14:23:02Z</cp:lastPrinted>
  <dcterms:created xsi:type="dcterms:W3CDTF">2012-11-27T15:20:01Z</dcterms:created>
  <dcterms:modified xsi:type="dcterms:W3CDTF">2013-07-01T14:25:08Z</dcterms:modified>
</cp:coreProperties>
</file>